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-2025\УП\"/>
    </mc:Choice>
  </mc:AlternateContent>
  <xr:revisionPtr revIDLastSave="0" documentId="13_ncr:1_{1AE0DDDA-BC5D-4CC6-8909-1ED5417F03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OLE_LINK1" localSheetId="0">Лист1!$F$3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T33" i="1"/>
  <c r="S33" i="1"/>
  <c r="R33" i="1"/>
  <c r="Q33" i="1"/>
  <c r="P33" i="1"/>
  <c r="N33" i="1"/>
  <c r="O33" i="1"/>
  <c r="M33" i="1"/>
  <c r="L33" i="1"/>
  <c r="K33" i="1"/>
  <c r="I33" i="1"/>
  <c r="H33" i="1"/>
  <c r="G33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F12" i="1"/>
  <c r="U27" i="1"/>
  <c r="T27" i="1"/>
  <c r="S27" i="1"/>
  <c r="P27" i="1"/>
  <c r="Q27" i="1"/>
  <c r="R27" i="1"/>
  <c r="N27" i="1"/>
  <c r="O27" i="1"/>
  <c r="L27" i="1"/>
  <c r="M27" i="1"/>
  <c r="G27" i="1"/>
  <c r="H27" i="1"/>
  <c r="I27" i="1"/>
  <c r="J27" i="1"/>
  <c r="K27" i="1"/>
  <c r="F27" i="1"/>
  <c r="H22" i="1" l="1"/>
  <c r="F59" i="1"/>
  <c r="H62" i="1"/>
  <c r="F63" i="1"/>
  <c r="F64" i="1"/>
  <c r="D68" i="1"/>
  <c r="C68" i="1"/>
  <c r="Z76" i="1"/>
  <c r="M58" i="1"/>
  <c r="T72" i="1"/>
  <c r="U72" i="1"/>
  <c r="G46" i="1" l="1"/>
  <c r="G51" i="1"/>
  <c r="L46" i="1"/>
  <c r="K51" i="1"/>
  <c r="L51" i="1"/>
  <c r="L58" i="1"/>
  <c r="L62" i="1"/>
  <c r="U11" i="1"/>
  <c r="T11" i="1"/>
  <c r="S22" i="1"/>
  <c r="S11" i="1" s="1"/>
  <c r="R22" i="1"/>
  <c r="Q22" i="1"/>
  <c r="O22" i="1"/>
  <c r="Y33" i="1"/>
  <c r="Y42" i="1"/>
  <c r="AG54" i="1" l="1"/>
  <c r="R11" i="1"/>
  <c r="R68" i="1" s="1"/>
  <c r="R71" i="1" s="1"/>
  <c r="Q11" i="1"/>
  <c r="O11" i="1"/>
  <c r="O68" i="1" s="1"/>
  <c r="S51" i="1" l="1"/>
  <c r="T51" i="1"/>
  <c r="U51" i="1"/>
  <c r="V51" i="1"/>
  <c r="H51" i="1"/>
  <c r="H46" i="1"/>
  <c r="F62" i="1"/>
  <c r="F58" i="1"/>
  <c r="F51" i="1"/>
  <c r="F46" i="1"/>
  <c r="F45" i="1" s="1"/>
  <c r="G62" i="1"/>
  <c r="G58" i="1"/>
  <c r="I62" i="1"/>
  <c r="K62" i="1"/>
  <c r="M62" i="1"/>
  <c r="V62" i="1"/>
  <c r="X62" i="1"/>
  <c r="N22" i="1"/>
  <c r="M22" i="1"/>
  <c r="K22" i="1"/>
  <c r="I22" i="1"/>
  <c r="H11" i="1"/>
  <c r="G11" i="1"/>
  <c r="G45" i="1" l="1"/>
  <c r="G44" i="1" s="1"/>
  <c r="G68" i="1" s="1"/>
  <c r="N11" i="1"/>
  <c r="M11" i="1"/>
  <c r="F44" i="1" l="1"/>
  <c r="K11" i="1"/>
  <c r="F22" i="1"/>
  <c r="I11" i="1" l="1"/>
  <c r="F11" i="1"/>
  <c r="F68" i="1" s="1"/>
  <c r="F70" i="1" s="1"/>
  <c r="N45" i="1" l="1"/>
  <c r="N44" i="1" s="1"/>
  <c r="N68" i="1" s="1"/>
  <c r="L45" i="1"/>
  <c r="L44" i="1" s="1"/>
  <c r="L68" i="1" s="1"/>
  <c r="K58" i="1"/>
  <c r="I58" i="1"/>
  <c r="H58" i="1"/>
  <c r="M51" i="1"/>
  <c r="I51" i="1"/>
  <c r="H45" i="1" l="1"/>
  <c r="H44" i="1" s="1"/>
  <c r="H68" i="1" s="1"/>
  <c r="T46" i="1"/>
  <c r="T45" i="1" s="1"/>
  <c r="T44" i="1" s="1"/>
  <c r="T68" i="1" s="1"/>
  <c r="S46" i="1"/>
  <c r="U46" i="1"/>
  <c r="R46" i="1"/>
  <c r="R45" i="1" s="1"/>
  <c r="R44" i="1" s="1"/>
  <c r="S45" i="1" l="1"/>
  <c r="M45" i="1"/>
  <c r="M44" i="1" s="1"/>
  <c r="M68" i="1" s="1"/>
  <c r="X58" i="1"/>
  <c r="X45" i="1" s="1"/>
  <c r="X44" i="1" s="1"/>
  <c r="V58" i="1"/>
  <c r="U58" i="1"/>
  <c r="U45" i="1" s="1"/>
  <c r="U44" i="1" s="1"/>
  <c r="U68" i="1" s="1"/>
  <c r="P46" i="1"/>
  <c r="K46" i="1"/>
  <c r="I46" i="1"/>
  <c r="X68" i="1" l="1"/>
  <c r="V45" i="1"/>
  <c r="V44" i="1" s="1"/>
  <c r="V68" i="1" s="1"/>
  <c r="P68" i="1"/>
  <c r="Q45" i="1"/>
  <c r="P44" i="1" s="1"/>
  <c r="Q68" i="1" s="1"/>
  <c r="S44" i="1"/>
  <c r="S68" i="1" s="1"/>
  <c r="I45" i="1"/>
  <c r="I44" i="1" s="1"/>
  <c r="I68" i="1" s="1"/>
  <c r="K45" i="1"/>
  <c r="K44" i="1" s="1"/>
  <c r="K68" i="1" s="1"/>
  <c r="F67" i="1" l="1"/>
</calcChain>
</file>

<file path=xl/sharedStrings.xml><?xml version="1.0" encoding="utf-8"?>
<sst xmlns="http://schemas.openxmlformats.org/spreadsheetml/2006/main" count="153" uniqueCount="144">
  <si>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</si>
  <si>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</si>
  <si>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</si>
  <si>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нагрузки</t>
  </si>
  <si>
    <t>Учебная нагрузка обучающихся (час.)</t>
  </si>
  <si>
    <r>
      <t xml:space="preserve">Распределение обязательной учебной нагрузки </t>
    </r>
    <r>
      <rPr>
        <sz val="10"/>
        <rFont val="Times New Roman"/>
        <family val="1"/>
        <charset val="204"/>
      </rPr>
      <t xml:space="preserve">(включая обязательную аудиторную нагрузку и все виды практики в составе профессиональных модулей) </t>
    </r>
    <r>
      <rPr>
        <b/>
        <sz val="10"/>
        <rFont val="Times New Roman"/>
        <family val="1"/>
        <charset val="204"/>
      </rPr>
      <t>по курсам и семестрам (час. в семестр )</t>
    </r>
  </si>
  <si>
    <t>Э</t>
  </si>
  <si>
    <t>З</t>
  </si>
  <si>
    <t>Самостоятельная учебная работа</t>
  </si>
  <si>
    <t>Нагрузка во взаимодействии с преподавателем</t>
  </si>
  <si>
    <t>Всего</t>
  </si>
  <si>
    <t>Теоретического обучения</t>
  </si>
  <si>
    <t xml:space="preserve"> ЛПЗ по УД и МДК</t>
  </si>
  <si>
    <t>6 сем    24 нед.</t>
  </si>
  <si>
    <t>2 сем</t>
  </si>
  <si>
    <t>24нед</t>
  </si>
  <si>
    <t>Базовые дисциплины</t>
  </si>
  <si>
    <t xml:space="preserve">Русский язык </t>
  </si>
  <si>
    <t>Иностранный язык</t>
  </si>
  <si>
    <t>История</t>
  </si>
  <si>
    <t>Физическая культура</t>
  </si>
  <si>
    <t>ОБЖ</t>
  </si>
  <si>
    <t>Профильные дисциплины</t>
  </si>
  <si>
    <t>Информатика</t>
  </si>
  <si>
    <t>Химия</t>
  </si>
  <si>
    <t>Биология</t>
  </si>
  <si>
    <t>Учебная проектная деятельность студентов/Эффективное поведение на рынке труда</t>
  </si>
  <si>
    <t>ОП.00</t>
  </si>
  <si>
    <t>Общепрофессиональный учебный цикл</t>
  </si>
  <si>
    <t>ОП.01</t>
  </si>
  <si>
    <t>ОП.03</t>
  </si>
  <si>
    <t>ОП.04</t>
  </si>
  <si>
    <t>ОП.05</t>
  </si>
  <si>
    <t>Экономические и правовые основы производственной деятельности</t>
  </si>
  <si>
    <t>ОП.07</t>
  </si>
  <si>
    <t>Безопасность жизнедеятельности</t>
  </si>
  <si>
    <t>ОП.09</t>
  </si>
  <si>
    <t>ОП.10</t>
  </si>
  <si>
    <t>Иностранный язык в профессиональной деятельности</t>
  </si>
  <si>
    <t>ОП.11</t>
  </si>
  <si>
    <t>П.00</t>
  </si>
  <si>
    <t>Профессиональный учебный  цикл</t>
  </si>
  <si>
    <t>ПМ.00</t>
  </si>
  <si>
    <t>Профессиональные модули</t>
  </si>
  <si>
    <t>ПМ.01</t>
  </si>
  <si>
    <t>МДК.01.01</t>
  </si>
  <si>
    <t>МДК.01.02</t>
  </si>
  <si>
    <t>УП.01</t>
  </si>
  <si>
    <t>Учебная практика</t>
  </si>
  <si>
    <t>ПП.01</t>
  </si>
  <si>
    <t>Производственная практика</t>
  </si>
  <si>
    <t>ПМ.02</t>
  </si>
  <si>
    <t>МДК.02.01</t>
  </si>
  <si>
    <t>МДК.02.02</t>
  </si>
  <si>
    <t>УП.02</t>
  </si>
  <si>
    <t>ПП.02</t>
  </si>
  <si>
    <t>ПМ.03</t>
  </si>
  <si>
    <t>МДК.03.01</t>
  </si>
  <si>
    <t>УП.03</t>
  </si>
  <si>
    <t>ПП.03</t>
  </si>
  <si>
    <t>ПМ.04</t>
  </si>
  <si>
    <t>МДК.04.01</t>
  </si>
  <si>
    <t>МДК.04.02</t>
  </si>
  <si>
    <t>УП.04</t>
  </si>
  <si>
    <t>ПП.04</t>
  </si>
  <si>
    <t>ГИА. 00.</t>
  </si>
  <si>
    <t>Государственная итоговая  аттестация</t>
  </si>
  <si>
    <t>2 недели</t>
  </si>
  <si>
    <t>дисциплин и МДК</t>
  </si>
  <si>
    <t>Индивидуальный проект</t>
  </si>
  <si>
    <t>Выполнение индивидуального проекта за счёт СРС в количестве 20 часов.</t>
  </si>
  <si>
    <t>учебной практики</t>
  </si>
  <si>
    <t>Защита индивидуального проекта по окончании курса учебных дисциплин общеобразовательного цикла.</t>
  </si>
  <si>
    <t>производственной практики</t>
  </si>
  <si>
    <t>Государственная итоговая аттестация:</t>
  </si>
  <si>
    <t>экзаменов</t>
  </si>
  <si>
    <t>зачетов</t>
  </si>
  <si>
    <t>Введение в профессию</t>
  </si>
  <si>
    <t>Консультации на учебную группу - 100 часов</t>
  </si>
  <si>
    <t>Основы материаловедения</t>
  </si>
  <si>
    <t>История дизайна</t>
  </si>
  <si>
    <t>Рисунок и живопись</t>
  </si>
  <si>
    <t xml:space="preserve">Основы композиции и дизайна </t>
  </si>
  <si>
    <t>Разработка технического задания на продукт графического дизайна</t>
  </si>
  <si>
    <t>Дизайн- проектирование</t>
  </si>
  <si>
    <t>Проектная графика</t>
  </si>
  <si>
    <t>МДК.02.03</t>
  </si>
  <si>
    <t>МДК.02.04</t>
  </si>
  <si>
    <t>Создание графических дизайн-макетов</t>
  </si>
  <si>
    <t>Фирменный стиль и корпоративный дизайн</t>
  </si>
  <si>
    <t>Информационный дизайн и медиа</t>
  </si>
  <si>
    <t>Многостраничный дизайн</t>
  </si>
  <si>
    <t>Дизайн упаковки</t>
  </si>
  <si>
    <t>Подготовка дизайн-макета к печати (публикации)</t>
  </si>
  <si>
    <t>Финальная сборка дизайн - макетов и подготовка их к печати типографии, к публикации</t>
  </si>
  <si>
    <t>Организация личного профессионального развития и обучения на рабочем месте</t>
  </si>
  <si>
    <t>Основы менеджмента и планирование профессиональной деятельности</t>
  </si>
  <si>
    <t>Психология и этика профессиональной деятельности</t>
  </si>
  <si>
    <t xml:space="preserve">О.00 </t>
  </si>
  <si>
    <t>Общеобразовательный учебный  цикл</t>
  </si>
  <si>
    <t xml:space="preserve"> Литература</t>
  </si>
  <si>
    <t>ОДП.00</t>
  </si>
  <si>
    <t>2 сем. 24нед</t>
  </si>
  <si>
    <t xml:space="preserve">Математика </t>
  </si>
  <si>
    <t>Дополнительные дисциплины по выбору</t>
  </si>
  <si>
    <t>ОП.12</t>
  </si>
  <si>
    <t>3 сем 17 нед</t>
  </si>
  <si>
    <t>4 сем 24 нед</t>
  </si>
  <si>
    <t>8 сем     22 нед</t>
  </si>
  <si>
    <t>Всего во взаимодействии с преподавателем</t>
  </si>
  <si>
    <t>по учебным дисциплинам и МДК</t>
  </si>
  <si>
    <t>по практике  учебной и производственной</t>
  </si>
  <si>
    <t>консультации</t>
  </si>
  <si>
    <t>промежуточная аттестация</t>
  </si>
  <si>
    <t>1,2,3</t>
  </si>
  <si>
    <t>4,5,6,7</t>
  </si>
  <si>
    <t>Бурятский язык/История Бурятии</t>
  </si>
  <si>
    <t>1 сем   17 нед</t>
  </si>
  <si>
    <t>7сем    17 нед</t>
  </si>
  <si>
    <t>5 сем    17 нед</t>
  </si>
  <si>
    <t>УД.14</t>
  </si>
  <si>
    <t>ОП.06</t>
  </si>
  <si>
    <t>Искусство</t>
  </si>
  <si>
    <t>География</t>
  </si>
  <si>
    <t>Обществознание</t>
  </si>
  <si>
    <t>Физика</t>
  </si>
  <si>
    <t>УД.15</t>
  </si>
  <si>
    <t>УД.16</t>
  </si>
  <si>
    <t>УД.17</t>
  </si>
  <si>
    <t>Основы финансовой грамотности</t>
  </si>
  <si>
    <t>Психология адаптации/адаптация для лиц с ОВЗ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</si>
  <si>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</si>
  <si>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</si>
  <si>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</si>
  <si>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</si>
  <si>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</si>
  <si>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</si>
  <si>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</si>
  <si>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</si>
  <si>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</si>
  <si>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ОПП.10</t>
  </si>
  <si>
    <t>ОПП.11</t>
  </si>
  <si>
    <t>ОПП.12</t>
  </si>
  <si>
    <t>ОПП.13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</si>
</sst>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Calibri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sz val="8"/>
      <color rgb="FFFF0000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11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F99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9900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16"/>
      </patternFill>
    </fill>
    <fill>
      <patternFill patternType="solid">
        <fgColor theme="9" tint="0.79998168889431442"/>
        <bgColor indexed="64"/>
      </patternFill>
    </fill>
  </fills>
  <borders count="17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/>
      <bottom style="medium">
        <color rgb="FF000000"/>
      </bottom>
      <diagonal/>
    </border>
    <border>
      <left/>
      <right style="double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uble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/>
      <right style="double">
        <color indexed="64"/>
      </right>
      <top style="medium">
        <color rgb="FF000000"/>
      </top>
      <bottom style="double">
        <color indexed="64"/>
      </bottom>
      <diagonal/>
    </border>
    <border>
      <left/>
      <right style="medium">
        <color indexed="64"/>
      </right>
      <top style="medium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double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15">
    <xf numFmtId="0" fontId="0" fillId="0" borderId="0" xfId="0"/>
    <xf numFmtId="0" fontId="4" fillId="2" borderId="0" xfId="0" applyFont="1" applyFill="1" applyAlignment="1">
      <alignment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0" fillId="0" borderId="5" xfId="0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23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5" fillId="2" borderId="25" xfId="0" applyFont="1" applyFill="1" applyBorder="1" applyAlignment="1">
      <alignment horizontal="right" vertical="center" wrapText="1"/>
    </xf>
    <xf numFmtId="0" fontId="5" fillId="2" borderId="26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0" fillId="2" borderId="7" xfId="0" applyFill="1" applyBorder="1"/>
    <xf numFmtId="0" fontId="5" fillId="2" borderId="17" xfId="0" applyFont="1" applyFill="1" applyBorder="1" applyAlignment="1">
      <alignment horizontal="left" vertical="center" wrapText="1"/>
    </xf>
    <xf numFmtId="0" fontId="0" fillId="2" borderId="10" xfId="0" applyFill="1" applyBorder="1"/>
    <xf numFmtId="0" fontId="8" fillId="2" borderId="0" xfId="0" applyFont="1" applyFill="1" applyAlignment="1">
      <alignment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9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13" fillId="0" borderId="33" xfId="1" applyFont="1" applyBorder="1" applyAlignment="1" applyProtection="1">
      <alignment horizontal="left" vertical="top" wrapText="1"/>
      <protection locked="0"/>
    </xf>
    <xf numFmtId="0" fontId="5" fillId="2" borderId="33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wrapText="1"/>
    </xf>
    <xf numFmtId="0" fontId="11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 wrapText="1"/>
    </xf>
    <xf numFmtId="0" fontId="6" fillId="0" borderId="33" xfId="0" applyFont="1" applyBorder="1" applyAlignment="1">
      <alignment vertical="top"/>
    </xf>
    <xf numFmtId="0" fontId="5" fillId="6" borderId="33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left" wrapText="1"/>
    </xf>
    <xf numFmtId="0" fontId="13" fillId="5" borderId="38" xfId="1" applyFont="1" applyFill="1" applyBorder="1" applyAlignment="1" applyProtection="1">
      <alignment horizontal="left" vertical="center" wrapText="1"/>
      <protection locked="0"/>
    </xf>
    <xf numFmtId="0" fontId="13" fillId="5" borderId="51" xfId="1" applyFont="1" applyFill="1" applyBorder="1" applyAlignment="1" applyProtection="1">
      <alignment horizontal="left" vertical="center" wrapText="1"/>
      <protection locked="0"/>
    </xf>
    <xf numFmtId="0" fontId="13" fillId="5" borderId="48" xfId="1" applyFont="1" applyFill="1" applyBorder="1" applyAlignment="1" applyProtection="1">
      <alignment horizontal="left" vertical="center" wrapText="1"/>
      <protection locked="0"/>
    </xf>
    <xf numFmtId="0" fontId="13" fillId="5" borderId="54" xfId="1" applyFont="1" applyFill="1" applyBorder="1" applyAlignment="1" applyProtection="1">
      <alignment horizontal="left" vertical="center" wrapText="1"/>
      <protection locked="0"/>
    </xf>
    <xf numFmtId="0" fontId="13" fillId="5" borderId="53" xfId="1" applyFont="1" applyFill="1" applyBorder="1" applyAlignment="1" applyProtection="1">
      <alignment horizontal="left" vertical="center" wrapText="1"/>
      <protection locked="0"/>
    </xf>
    <xf numFmtId="0" fontId="0" fillId="0" borderId="52" xfId="0" applyBorder="1"/>
    <xf numFmtId="0" fontId="2" fillId="0" borderId="14" xfId="0" applyFont="1" applyBorder="1"/>
    <xf numFmtId="0" fontId="2" fillId="0" borderId="33" xfId="0" applyFont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left" wrapText="1" indent="1"/>
    </xf>
    <xf numFmtId="0" fontId="16" fillId="8" borderId="39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vertical="center" wrapText="1"/>
    </xf>
    <xf numFmtId="0" fontId="0" fillId="0" borderId="58" xfId="0" applyBorder="1"/>
    <xf numFmtId="0" fontId="2" fillId="0" borderId="74" xfId="0" applyFont="1" applyBorder="1"/>
    <xf numFmtId="0" fontId="2" fillId="0" borderId="75" xfId="0" applyFont="1" applyBorder="1"/>
    <xf numFmtId="0" fontId="3" fillId="2" borderId="33" xfId="0" applyFont="1" applyFill="1" applyBorder="1" applyAlignment="1">
      <alignment vertical="center"/>
    </xf>
    <xf numFmtId="0" fontId="5" fillId="2" borderId="94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 wrapText="1"/>
    </xf>
    <xf numFmtId="0" fontId="6" fillId="2" borderId="94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6" fillId="2" borderId="96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righ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99" xfId="0" applyFont="1" applyFill="1" applyBorder="1" applyAlignment="1">
      <alignment horizontal="center" vertical="center" wrapText="1"/>
    </xf>
    <xf numFmtId="0" fontId="5" fillId="2" borderId="100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101" xfId="0" applyFont="1" applyFill="1" applyBorder="1" applyAlignment="1">
      <alignment horizontal="center" vertical="center" wrapText="1"/>
    </xf>
    <xf numFmtId="0" fontId="5" fillId="2" borderId="102" xfId="0" applyFont="1" applyFill="1" applyBorder="1" applyAlignment="1">
      <alignment horizontal="center" vertical="center" wrapText="1"/>
    </xf>
    <xf numFmtId="0" fontId="5" fillId="2" borderId="102" xfId="0" applyFont="1" applyFill="1" applyBorder="1" applyAlignment="1">
      <alignment horizontal="left" wrapText="1"/>
    </xf>
    <xf numFmtId="0" fontId="5" fillId="2" borderId="98" xfId="0" applyFont="1" applyFill="1" applyBorder="1" applyAlignment="1">
      <alignment horizontal="center" vertical="center" wrapText="1"/>
    </xf>
    <xf numFmtId="0" fontId="6" fillId="2" borderId="102" xfId="0" applyFont="1" applyFill="1" applyBorder="1" applyAlignment="1">
      <alignment horizontal="center" vertical="center" wrapText="1"/>
    </xf>
    <xf numFmtId="0" fontId="5" fillId="2" borderId="103" xfId="0" applyFont="1" applyFill="1" applyBorder="1" applyAlignment="1">
      <alignment horizontal="center" vertical="center" wrapText="1"/>
    </xf>
    <xf numFmtId="0" fontId="6" fillId="2" borderId="104" xfId="0" applyFont="1" applyFill="1" applyBorder="1" applyAlignment="1">
      <alignment horizontal="center" vertical="center" wrapText="1"/>
    </xf>
    <xf numFmtId="0" fontId="5" fillId="2" borderId="105" xfId="0" applyFont="1" applyFill="1" applyBorder="1" applyAlignment="1">
      <alignment horizontal="center" vertical="center" wrapText="1"/>
    </xf>
    <xf numFmtId="0" fontId="5" fillId="2" borderId="106" xfId="0" applyFont="1" applyFill="1" applyBorder="1" applyAlignment="1">
      <alignment horizontal="center" vertical="center" wrapText="1"/>
    </xf>
    <xf numFmtId="0" fontId="5" fillId="2" borderId="107" xfId="0" applyFont="1" applyFill="1" applyBorder="1" applyAlignment="1">
      <alignment horizontal="center" vertical="center" wrapText="1"/>
    </xf>
    <xf numFmtId="0" fontId="6" fillId="2" borderId="9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8" xfId="0" applyFont="1" applyFill="1" applyBorder="1" applyAlignment="1">
      <alignment horizontal="right" vertical="center" wrapText="1"/>
    </xf>
    <xf numFmtId="0" fontId="5" fillId="2" borderId="113" xfId="0" applyFont="1" applyFill="1" applyBorder="1" applyAlignment="1">
      <alignment horizontal="left" vertical="top" wrapText="1"/>
    </xf>
    <xf numFmtId="0" fontId="1" fillId="2" borderId="113" xfId="0" applyFont="1" applyFill="1" applyBorder="1" applyAlignment="1">
      <alignment horizontal="center" vertical="top" wrapText="1"/>
    </xf>
    <xf numFmtId="0" fontId="5" fillId="2" borderId="113" xfId="0" applyFont="1" applyFill="1" applyBorder="1" applyAlignment="1">
      <alignment horizontal="center" vertical="top" wrapText="1"/>
    </xf>
    <xf numFmtId="0" fontId="5" fillId="2" borderId="102" xfId="0" applyFont="1" applyFill="1" applyBorder="1" applyAlignment="1">
      <alignment horizontal="center" vertical="top" wrapText="1"/>
    </xf>
    <xf numFmtId="0" fontId="5" fillId="2" borderId="114" xfId="0" applyFont="1" applyFill="1" applyBorder="1" applyAlignment="1">
      <alignment horizontal="center" vertical="top" wrapText="1"/>
    </xf>
    <xf numFmtId="0" fontId="5" fillId="2" borderId="115" xfId="0" applyFont="1" applyFill="1" applyBorder="1" applyAlignment="1">
      <alignment horizontal="center" vertical="top" wrapText="1"/>
    </xf>
    <xf numFmtId="0" fontId="6" fillId="2" borderId="116" xfId="0" applyFont="1" applyFill="1" applyBorder="1" applyAlignment="1">
      <alignment horizontal="center" vertical="center" wrapText="1"/>
    </xf>
    <xf numFmtId="0" fontId="6" fillId="2" borderId="113" xfId="0" applyFont="1" applyFill="1" applyBorder="1" applyAlignment="1">
      <alignment horizontal="center" vertical="center" wrapText="1"/>
    </xf>
    <xf numFmtId="0" fontId="5" fillId="2" borderId="117" xfId="0" applyFont="1" applyFill="1" applyBorder="1" applyAlignment="1">
      <alignment horizontal="center" vertical="center" wrapText="1"/>
    </xf>
    <xf numFmtId="0" fontId="5" fillId="2" borderId="113" xfId="0" applyFont="1" applyFill="1" applyBorder="1" applyAlignment="1">
      <alignment horizontal="center" vertical="center" wrapText="1"/>
    </xf>
    <xf numFmtId="0" fontId="5" fillId="2" borderId="101" xfId="0" applyFont="1" applyFill="1" applyBorder="1" applyAlignment="1">
      <alignment horizontal="center" vertical="top" wrapText="1"/>
    </xf>
    <xf numFmtId="0" fontId="13" fillId="0" borderId="55" xfId="1" applyFont="1" applyBorder="1" applyAlignment="1" applyProtection="1">
      <alignment horizontal="left" vertical="top" wrapText="1"/>
      <protection locked="0"/>
    </xf>
    <xf numFmtId="0" fontId="5" fillId="2" borderId="125" xfId="0" applyFont="1" applyFill="1" applyBorder="1" applyAlignment="1">
      <alignment horizontal="center" vertical="top" wrapText="1"/>
    </xf>
    <xf numFmtId="0" fontId="1" fillId="2" borderId="127" xfId="0" applyFont="1" applyFill="1" applyBorder="1" applyAlignment="1">
      <alignment horizontal="center" wrapText="1"/>
    </xf>
    <xf numFmtId="0" fontId="1" fillId="2" borderId="129" xfId="0" applyFont="1" applyFill="1" applyBorder="1" applyAlignment="1">
      <alignment horizontal="center" wrapText="1"/>
    </xf>
    <xf numFmtId="0" fontId="1" fillId="2" borderId="130" xfId="0" applyFont="1" applyFill="1" applyBorder="1" applyAlignment="1">
      <alignment horizontal="center" wrapText="1"/>
    </xf>
    <xf numFmtId="0" fontId="1" fillId="2" borderId="126" xfId="0" applyFont="1" applyFill="1" applyBorder="1" applyAlignment="1">
      <alignment horizontal="center" wrapText="1"/>
    </xf>
    <xf numFmtId="0" fontId="3" fillId="0" borderId="127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1" fillId="2" borderId="98" xfId="0" applyFont="1" applyFill="1" applyBorder="1" applyAlignment="1">
      <alignment horizontal="center" wrapText="1"/>
    </xf>
    <xf numFmtId="0" fontId="1" fillId="2" borderId="103" xfId="0" applyFont="1" applyFill="1" applyBorder="1" applyAlignment="1">
      <alignment horizontal="center" wrapText="1"/>
    </xf>
    <xf numFmtId="0" fontId="1" fillId="2" borderId="103" xfId="0" applyFont="1" applyFill="1" applyBorder="1" applyAlignment="1">
      <alignment horizontal="center" vertical="center" wrapText="1"/>
    </xf>
    <xf numFmtId="0" fontId="1" fillId="2" borderId="126" xfId="0" applyFont="1" applyFill="1" applyBorder="1" applyAlignment="1">
      <alignment horizontal="center" vertical="center" wrapText="1"/>
    </xf>
    <xf numFmtId="0" fontId="1" fillId="7" borderId="131" xfId="0" applyFont="1" applyFill="1" applyBorder="1" applyAlignment="1">
      <alignment horizontal="center" wrapText="1"/>
    </xf>
    <xf numFmtId="0" fontId="1" fillId="7" borderId="132" xfId="0" applyFont="1" applyFill="1" applyBorder="1" applyAlignment="1">
      <alignment horizontal="left" wrapText="1" indent="1"/>
    </xf>
    <xf numFmtId="0" fontId="1" fillId="9" borderId="131" xfId="0" applyFont="1" applyFill="1" applyBorder="1" applyAlignment="1">
      <alignment horizontal="center" vertical="center" wrapText="1"/>
    </xf>
    <xf numFmtId="0" fontId="1" fillId="10" borderId="131" xfId="0" applyFont="1" applyFill="1" applyBorder="1" applyAlignment="1">
      <alignment horizontal="center" vertical="center" wrapText="1"/>
    </xf>
    <xf numFmtId="0" fontId="1" fillId="10" borderId="133" xfId="0" applyFont="1" applyFill="1" applyBorder="1" applyAlignment="1">
      <alignment horizontal="center" vertical="center" wrapText="1"/>
    </xf>
    <xf numFmtId="0" fontId="1" fillId="10" borderId="134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vertical="center" wrapText="1"/>
    </xf>
    <xf numFmtId="0" fontId="1" fillId="12" borderId="39" xfId="0" applyFont="1" applyFill="1" applyBorder="1" applyAlignment="1">
      <alignment horizontal="center" vertical="center" wrapText="1"/>
    </xf>
    <xf numFmtId="0" fontId="1" fillId="11" borderId="61" xfId="0" applyFont="1" applyFill="1" applyBorder="1" applyAlignment="1">
      <alignment horizontal="center" vertical="center" wrapText="1"/>
    </xf>
    <xf numFmtId="0" fontId="1" fillId="11" borderId="39" xfId="0" applyFont="1" applyFill="1" applyBorder="1" applyAlignment="1">
      <alignment horizontal="center" wrapText="1"/>
    </xf>
    <xf numFmtId="0" fontId="1" fillId="11" borderId="60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94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2" fillId="4" borderId="88" xfId="0" applyFont="1" applyFill="1" applyBorder="1" applyAlignment="1">
      <alignment vertical="top"/>
    </xf>
    <xf numFmtId="0" fontId="1" fillId="2" borderId="113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left" wrapText="1"/>
    </xf>
    <xf numFmtId="0" fontId="3" fillId="9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 wrapText="1"/>
    </xf>
    <xf numFmtId="0" fontId="1" fillId="9" borderId="118" xfId="0" applyFont="1" applyFill="1" applyBorder="1" applyAlignment="1">
      <alignment horizontal="center" vertical="center" wrapText="1"/>
    </xf>
    <xf numFmtId="0" fontId="1" fillId="9" borderId="118" xfId="0" applyFont="1" applyFill="1" applyBorder="1" applyAlignment="1">
      <alignment horizontal="left" wrapText="1"/>
    </xf>
    <xf numFmtId="0" fontId="3" fillId="9" borderId="118" xfId="0" applyFont="1" applyFill="1" applyBorder="1" applyAlignment="1">
      <alignment horizontal="center" vertical="center" wrapText="1"/>
    </xf>
    <xf numFmtId="0" fontId="1" fillId="7" borderId="118" xfId="0" applyFont="1" applyFill="1" applyBorder="1" applyAlignment="1">
      <alignment horizontal="center" vertical="center" wrapText="1"/>
    </xf>
    <xf numFmtId="0" fontId="1" fillId="9" borderId="120" xfId="0" applyFont="1" applyFill="1" applyBorder="1" applyAlignment="1">
      <alignment horizontal="center" vertical="center" wrapText="1"/>
    </xf>
    <xf numFmtId="0" fontId="1" fillId="9" borderId="121" xfId="0" applyFont="1" applyFill="1" applyBorder="1" applyAlignment="1">
      <alignment horizontal="center" vertical="center" wrapText="1"/>
    </xf>
    <xf numFmtId="0" fontId="1" fillId="11" borderId="118" xfId="0" applyFont="1" applyFill="1" applyBorder="1" applyAlignment="1">
      <alignment horizontal="center" vertical="center" wrapText="1"/>
    </xf>
    <xf numFmtId="0" fontId="1" fillId="11" borderId="118" xfId="0" applyFont="1" applyFill="1" applyBorder="1" applyAlignment="1">
      <alignment horizontal="left" vertical="center" wrapText="1"/>
    </xf>
    <xf numFmtId="0" fontId="3" fillId="11" borderId="118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5" fillId="14" borderId="59" xfId="1" applyFont="1" applyFill="1" applyBorder="1" applyAlignment="1" applyProtection="1">
      <alignment horizontal="left" vertical="center" wrapText="1"/>
      <protection locked="0"/>
    </xf>
    <xf numFmtId="0" fontId="5" fillId="13" borderId="16" xfId="0" applyFont="1" applyFill="1" applyBorder="1" applyAlignment="1">
      <alignment horizontal="center" vertical="center" wrapText="1"/>
    </xf>
    <xf numFmtId="0" fontId="6" fillId="13" borderId="1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 wrapText="1"/>
    </xf>
    <xf numFmtId="0" fontId="1" fillId="13" borderId="94" xfId="0" applyFont="1" applyFill="1" applyBorder="1" applyAlignment="1">
      <alignment horizontal="center" vertical="center" wrapText="1"/>
    </xf>
    <xf numFmtId="0" fontId="1" fillId="13" borderId="39" xfId="0" applyFont="1" applyFill="1" applyBorder="1" applyAlignment="1">
      <alignment horizontal="center" vertical="center" wrapText="1"/>
    </xf>
    <xf numFmtId="0" fontId="15" fillId="14" borderId="34" xfId="1" applyFont="1" applyFill="1" applyBorder="1" applyAlignment="1" applyProtection="1">
      <alignment horizontal="left" vertical="center" wrapText="1"/>
      <protection locked="0"/>
    </xf>
    <xf numFmtId="0" fontId="6" fillId="13" borderId="17" xfId="0" applyFont="1" applyFill="1" applyBorder="1" applyAlignment="1">
      <alignment horizontal="center" vertical="center" wrapText="1"/>
    </xf>
    <xf numFmtId="0" fontId="1" fillId="13" borderId="96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horizontal="center" vertical="center" wrapText="1"/>
    </xf>
    <xf numFmtId="0" fontId="1" fillId="9" borderId="109" xfId="0" applyFont="1" applyFill="1" applyBorder="1" applyAlignment="1">
      <alignment horizontal="center" vertical="center" wrapText="1"/>
    </xf>
    <xf numFmtId="0" fontId="1" fillId="9" borderId="110" xfId="0" applyFont="1" applyFill="1" applyBorder="1" applyAlignment="1">
      <alignment horizontal="center" vertical="center" wrapText="1"/>
    </xf>
    <xf numFmtId="0" fontId="1" fillId="9" borderId="111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top" wrapText="1"/>
    </xf>
    <xf numFmtId="0" fontId="6" fillId="2" borderId="66" xfId="0" applyFont="1" applyFill="1" applyBorder="1" applyAlignment="1">
      <alignment horizontal="center" vertical="top" wrapText="1"/>
    </xf>
    <xf numFmtId="0" fontId="5" fillId="2" borderId="66" xfId="0" applyFont="1" applyFill="1" applyBorder="1" applyAlignment="1">
      <alignment horizontal="center" vertical="top" wrapText="1"/>
    </xf>
    <xf numFmtId="0" fontId="5" fillId="2" borderId="49" xfId="0" applyFont="1" applyFill="1" applyBorder="1" applyAlignment="1">
      <alignment horizontal="center" vertical="top" wrapText="1"/>
    </xf>
    <xf numFmtId="0" fontId="5" fillId="2" borderId="137" xfId="0" applyFont="1" applyFill="1" applyBorder="1" applyAlignment="1">
      <alignment horizontal="center" vertical="top" wrapText="1"/>
    </xf>
    <xf numFmtId="0" fontId="5" fillId="3" borderId="88" xfId="0" applyFont="1" applyFill="1" applyBorder="1" applyAlignment="1">
      <alignment horizontal="center" vertical="top" wrapText="1"/>
    </xf>
    <xf numFmtId="0" fontId="6" fillId="2" borderId="49" xfId="0" applyFont="1" applyFill="1" applyBorder="1" applyAlignment="1">
      <alignment horizontal="center" vertical="top" wrapText="1"/>
    </xf>
    <xf numFmtId="0" fontId="6" fillId="2" borderId="138" xfId="0" applyFont="1" applyFill="1" applyBorder="1" applyAlignment="1">
      <alignment horizontal="center" vertical="top" wrapText="1"/>
    </xf>
    <xf numFmtId="0" fontId="5" fillId="2" borderId="139" xfId="0" applyFont="1" applyFill="1" applyBorder="1" applyAlignment="1">
      <alignment horizontal="center" vertical="top" wrapText="1"/>
    </xf>
    <xf numFmtId="0" fontId="13" fillId="0" borderId="53" xfId="1" applyFont="1" applyBorder="1" applyAlignment="1" applyProtection="1">
      <alignment horizontal="left" vertical="top" wrapText="1"/>
      <protection locked="0"/>
    </xf>
    <xf numFmtId="0" fontId="6" fillId="2" borderId="75" xfId="0" applyFont="1" applyFill="1" applyBorder="1" applyAlignment="1">
      <alignment horizontal="center" vertical="top" wrapText="1"/>
    </xf>
    <xf numFmtId="0" fontId="5" fillId="2" borderId="75" xfId="0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top" wrapText="1"/>
    </xf>
    <xf numFmtId="0" fontId="5" fillId="2" borderId="60" xfId="0" applyFont="1" applyFill="1" applyBorder="1" applyAlignment="1">
      <alignment horizontal="center" vertical="top" wrapText="1"/>
    </xf>
    <xf numFmtId="0" fontId="5" fillId="2" borderId="64" xfId="0" applyFont="1" applyFill="1" applyBorder="1" applyAlignment="1">
      <alignment horizontal="center" vertical="top" wrapText="1"/>
    </xf>
    <xf numFmtId="0" fontId="5" fillId="2" borderId="73" xfId="0" applyFont="1" applyFill="1" applyBorder="1" applyAlignment="1">
      <alignment horizontal="center" vertical="top" wrapText="1"/>
    </xf>
    <xf numFmtId="0" fontId="5" fillId="2" borderId="52" xfId="0" applyFont="1" applyFill="1" applyBorder="1" applyAlignment="1">
      <alignment horizontal="center" vertical="top" wrapText="1"/>
    </xf>
    <xf numFmtId="0" fontId="6" fillId="2" borderId="74" xfId="0" applyFont="1" applyFill="1" applyBorder="1" applyAlignment="1">
      <alignment horizontal="center" vertical="top" wrapText="1"/>
    </xf>
    <xf numFmtId="0" fontId="6" fillId="2" borderId="60" xfId="0" applyFont="1" applyFill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top" wrapText="1"/>
    </xf>
    <xf numFmtId="0" fontId="6" fillId="2" borderId="140" xfId="0" applyFont="1" applyFill="1" applyBorder="1" applyAlignment="1">
      <alignment horizontal="center" vertical="top" wrapText="1"/>
    </xf>
    <xf numFmtId="0" fontId="6" fillId="2" borderId="139" xfId="0" applyFont="1" applyFill="1" applyBorder="1" applyAlignment="1">
      <alignment horizontal="center" vertical="top" wrapText="1"/>
    </xf>
    <xf numFmtId="0" fontId="5" fillId="2" borderId="141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65" xfId="0" applyFont="1" applyFill="1" applyBorder="1" applyAlignment="1">
      <alignment horizontal="center" vertical="top" wrapText="1"/>
    </xf>
    <xf numFmtId="0" fontId="5" fillId="2" borderId="142" xfId="0" applyFont="1" applyFill="1" applyBorder="1" applyAlignment="1">
      <alignment horizontal="center" vertical="top" wrapText="1"/>
    </xf>
    <xf numFmtId="0" fontId="5" fillId="2" borderId="143" xfId="0" applyFont="1" applyFill="1" applyBorder="1" applyAlignment="1">
      <alignment horizontal="center" vertical="top" wrapText="1"/>
    </xf>
    <xf numFmtId="0" fontId="5" fillId="2" borderId="144" xfId="0" applyFont="1" applyFill="1" applyBorder="1" applyAlignment="1">
      <alignment horizontal="center" vertical="top" wrapText="1"/>
    </xf>
    <xf numFmtId="0" fontId="5" fillId="2" borderId="145" xfId="0" applyFont="1" applyFill="1" applyBorder="1" applyAlignment="1">
      <alignment horizontal="center" vertical="top" wrapText="1"/>
    </xf>
    <xf numFmtId="0" fontId="1" fillId="11" borderId="119" xfId="0" applyFont="1" applyFill="1" applyBorder="1" applyAlignment="1">
      <alignment horizontal="center" vertical="center" wrapText="1"/>
    </xf>
    <xf numFmtId="0" fontId="1" fillId="11" borderId="131" xfId="0" applyFont="1" applyFill="1" applyBorder="1" applyAlignment="1">
      <alignment horizontal="center" vertical="center" wrapText="1"/>
    </xf>
    <xf numFmtId="0" fontId="0" fillId="8" borderId="146" xfId="0" applyFill="1" applyBorder="1"/>
    <xf numFmtId="0" fontId="0" fillId="8" borderId="147" xfId="0" applyFill="1" applyBorder="1"/>
    <xf numFmtId="0" fontId="5" fillId="6" borderId="1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96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33" xfId="0" applyFont="1" applyFill="1" applyBorder="1" applyAlignment="1">
      <alignment horizontal="center" vertical="center"/>
    </xf>
    <xf numFmtId="0" fontId="3" fillId="8" borderId="131" xfId="0" applyFont="1" applyFill="1" applyBorder="1" applyAlignment="1">
      <alignment horizontal="center" vertical="center"/>
    </xf>
    <xf numFmtId="0" fontId="3" fillId="8" borderId="14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right" vertical="center" wrapText="1"/>
    </xf>
    <xf numFmtId="0" fontId="1" fillId="2" borderId="27" xfId="0" applyFont="1" applyFill="1" applyBorder="1" applyAlignment="1">
      <alignment horizontal="right" vertical="center" wrapText="1"/>
    </xf>
    <xf numFmtId="0" fontId="1" fillId="2" borderId="16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8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15" fillId="14" borderId="149" xfId="1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>
      <alignment horizontal="center" vertical="center" wrapText="1"/>
    </xf>
    <xf numFmtId="0" fontId="5" fillId="6" borderId="39" xfId="0" applyFont="1" applyFill="1" applyBorder="1" applyAlignment="1">
      <alignment horizontal="center" vertical="center" wrapText="1"/>
    </xf>
    <xf numFmtId="0" fontId="1" fillId="13" borderId="142" xfId="0" applyFont="1" applyFill="1" applyBorder="1" applyAlignment="1">
      <alignment horizontal="center" vertical="center" wrapText="1"/>
    </xf>
    <xf numFmtId="0" fontId="3" fillId="13" borderId="150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vertical="top"/>
    </xf>
    <xf numFmtId="0" fontId="6" fillId="2" borderId="4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2" fillId="0" borderId="28" xfId="0" applyFont="1" applyBorder="1"/>
    <xf numFmtId="0" fontId="5" fillId="2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5" fillId="2" borderId="122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/>
    </xf>
    <xf numFmtId="0" fontId="5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1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top" wrapText="1"/>
    </xf>
    <xf numFmtId="0" fontId="5" fillId="11" borderId="6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left" vertical="top" wrapText="1"/>
    </xf>
    <xf numFmtId="0" fontId="5" fillId="11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5" fillId="2" borderId="152" xfId="0" applyFont="1" applyFill="1" applyBorder="1" applyAlignment="1">
      <alignment horizontal="center" vertical="center" wrapText="1"/>
    </xf>
    <xf numFmtId="0" fontId="5" fillId="2" borderId="136" xfId="0" applyFont="1" applyFill="1" applyBorder="1" applyAlignment="1">
      <alignment horizontal="left" wrapText="1"/>
    </xf>
    <xf numFmtId="0" fontId="1" fillId="2" borderId="136" xfId="0" applyFont="1" applyFill="1" applyBorder="1" applyAlignment="1">
      <alignment horizontal="center" vertical="center" wrapText="1"/>
    </xf>
    <xf numFmtId="0" fontId="5" fillId="2" borderId="136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153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5" fillId="2" borderId="138" xfId="0" applyFont="1" applyFill="1" applyBorder="1" applyAlignment="1">
      <alignment horizontal="center" vertical="center" wrapText="1"/>
    </xf>
    <xf numFmtId="0" fontId="5" fillId="2" borderId="154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155" xfId="0" applyFont="1" applyFill="1" applyBorder="1" applyAlignment="1">
      <alignment horizontal="center" vertical="center" wrapText="1"/>
    </xf>
    <xf numFmtId="0" fontId="5" fillId="2" borderId="156" xfId="0" applyFont="1" applyFill="1" applyBorder="1" applyAlignment="1">
      <alignment horizontal="center" vertical="center" wrapText="1"/>
    </xf>
    <xf numFmtId="0" fontId="5" fillId="2" borderId="157" xfId="0" applyFont="1" applyFill="1" applyBorder="1" applyAlignment="1">
      <alignment horizontal="left" vertical="top" wrapText="1"/>
    </xf>
    <xf numFmtId="0" fontId="5" fillId="2" borderId="157" xfId="0" applyFont="1" applyFill="1" applyBorder="1" applyAlignment="1">
      <alignment horizontal="center" vertical="center" wrapText="1"/>
    </xf>
    <xf numFmtId="0" fontId="2" fillId="0" borderId="157" xfId="0" applyFont="1" applyBorder="1"/>
    <xf numFmtId="0" fontId="5" fillId="2" borderId="82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2" fillId="0" borderId="158" xfId="0" applyFont="1" applyBorder="1"/>
    <xf numFmtId="0" fontId="5" fillId="2" borderId="159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1" fillId="2" borderId="82" xfId="0" applyFont="1" applyFill="1" applyBorder="1" applyAlignment="1">
      <alignment horizontal="center" vertical="center" wrapText="1"/>
    </xf>
    <xf numFmtId="0" fontId="5" fillId="2" borderId="16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3" xfId="0" applyFont="1" applyFill="1" applyBorder="1" applyAlignment="1">
      <alignment horizontal="center" vertical="top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16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162" xfId="0" applyFont="1" applyFill="1" applyBorder="1" applyAlignment="1">
      <alignment horizontal="center" vertical="center" wrapText="1"/>
    </xf>
    <xf numFmtId="0" fontId="5" fillId="2" borderId="16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6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5" fillId="2" borderId="164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5" fillId="2" borderId="13" xfId="0" applyFont="1" applyFill="1" applyBorder="1" applyAlignment="1">
      <alignment horizontal="right" vertical="top" wrapText="1"/>
    </xf>
    <xf numFmtId="0" fontId="5" fillId="2" borderId="165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top" wrapText="1"/>
    </xf>
    <xf numFmtId="0" fontId="6" fillId="4" borderId="33" xfId="0" applyFont="1" applyFill="1" applyBorder="1" applyAlignment="1">
      <alignment horizontal="left" vertical="center"/>
    </xf>
    <xf numFmtId="0" fontId="5" fillId="2" borderId="49" xfId="0" applyFont="1" applyFill="1" applyBorder="1" applyAlignment="1">
      <alignment horizontal="left" vertical="center" wrapText="1"/>
    </xf>
    <xf numFmtId="0" fontId="6" fillId="2" borderId="16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56" xfId="0" applyFont="1" applyBorder="1" applyAlignment="1">
      <alignment horizontal="center" vertical="top" wrapText="1"/>
    </xf>
    <xf numFmtId="0" fontId="5" fillId="2" borderId="51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2" borderId="57" xfId="0" applyFont="1" applyFill="1" applyBorder="1" applyAlignment="1">
      <alignment horizontal="center" vertical="top" wrapText="1"/>
    </xf>
    <xf numFmtId="0" fontId="5" fillId="2" borderId="48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64" xfId="0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horizontal="center" vertical="top" wrapText="1"/>
    </xf>
    <xf numFmtId="0" fontId="1" fillId="0" borderId="8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9" borderId="119" xfId="0" applyFont="1" applyFill="1" applyBorder="1" applyAlignment="1">
      <alignment horizontal="center" vertical="center" wrapText="1"/>
    </xf>
    <xf numFmtId="0" fontId="2" fillId="7" borderId="120" xfId="0" applyFont="1" applyFill="1" applyBorder="1"/>
    <xf numFmtId="0" fontId="1" fillId="9" borderId="120" xfId="0" applyFont="1" applyFill="1" applyBorder="1" applyAlignment="1">
      <alignment horizontal="center" vertical="center" wrapText="1"/>
    </xf>
    <xf numFmtId="0" fontId="5" fillId="2" borderId="124" xfId="0" applyFont="1" applyFill="1" applyBorder="1" applyAlignment="1">
      <alignment horizontal="center" vertical="top" wrapText="1"/>
    </xf>
    <xf numFmtId="0" fontId="2" fillId="0" borderId="123" xfId="0" applyFont="1" applyBorder="1" applyAlignment="1">
      <alignment vertical="top"/>
    </xf>
    <xf numFmtId="0" fontId="6" fillId="2" borderId="12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13" borderId="12" xfId="0" applyFont="1" applyFill="1" applyBorder="1" applyAlignment="1">
      <alignment horizontal="center" vertical="center" wrapText="1"/>
    </xf>
    <xf numFmtId="0" fontId="2" fillId="15" borderId="14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2" fillId="15" borderId="10" xfId="0" applyFont="1" applyFill="1" applyBorder="1"/>
    <xf numFmtId="0" fontId="1" fillId="9" borderId="0" xfId="0" applyFont="1" applyFill="1" applyAlignment="1">
      <alignment horizontal="center" vertical="center" wrapText="1"/>
    </xf>
    <xf numFmtId="0" fontId="2" fillId="7" borderId="7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9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6" fillId="2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vertical="top"/>
    </xf>
    <xf numFmtId="0" fontId="5" fillId="2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top"/>
    </xf>
    <xf numFmtId="0" fontId="6" fillId="2" borderId="8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7" xfId="0" applyFont="1" applyFill="1" applyBorder="1" applyAlignment="1">
      <alignment horizontal="center" vertical="top" wrapText="1"/>
    </xf>
    <xf numFmtId="0" fontId="2" fillId="0" borderId="136" xfId="0" applyFont="1" applyBorder="1" applyAlignment="1">
      <alignment vertical="top"/>
    </xf>
    <xf numFmtId="0" fontId="1" fillId="2" borderId="83" xfId="0" applyFont="1" applyFill="1" applyBorder="1" applyAlignment="1">
      <alignment horizontal="center" vertical="center" textRotation="90" wrapText="1"/>
    </xf>
    <xf numFmtId="0" fontId="2" fillId="0" borderId="84" xfId="0" applyFont="1" applyBorder="1"/>
    <xf numFmtId="0" fontId="2" fillId="0" borderId="28" xfId="0" applyFont="1" applyBorder="1"/>
    <xf numFmtId="0" fontId="1" fillId="2" borderId="91" xfId="0" applyFont="1" applyFill="1" applyBorder="1" applyAlignment="1">
      <alignment horizontal="center" vertical="center" textRotation="90" wrapText="1"/>
    </xf>
    <xf numFmtId="0" fontId="2" fillId="0" borderId="92" xfId="0" applyFont="1" applyBorder="1"/>
    <xf numFmtId="0" fontId="2" fillId="0" borderId="93" xfId="0" applyFont="1" applyBorder="1"/>
    <xf numFmtId="0" fontId="1" fillId="2" borderId="86" xfId="0" applyFont="1" applyFill="1" applyBorder="1" applyAlignment="1">
      <alignment horizontal="center" vertical="center" textRotation="90" wrapText="1"/>
    </xf>
    <xf numFmtId="0" fontId="2" fillId="0" borderId="81" xfId="0" applyFont="1" applyBorder="1"/>
    <xf numFmtId="0" fontId="2" fillId="0" borderId="77" xfId="0" applyFont="1" applyBorder="1"/>
    <xf numFmtId="0" fontId="2" fillId="0" borderId="32" xfId="0" applyFont="1" applyBorder="1"/>
    <xf numFmtId="0" fontId="2" fillId="0" borderId="87" xfId="0" applyFont="1" applyBorder="1"/>
    <xf numFmtId="0" fontId="2" fillId="0" borderId="82" xfId="0" applyFont="1" applyBorder="1"/>
    <xf numFmtId="0" fontId="1" fillId="2" borderId="129" xfId="0" applyFont="1" applyFill="1" applyBorder="1" applyAlignment="1">
      <alignment horizontal="center" wrapText="1"/>
    </xf>
    <xf numFmtId="0" fontId="7" fillId="0" borderId="128" xfId="0" applyFont="1" applyBorder="1" applyAlignment="1">
      <alignment horizontal="center"/>
    </xf>
    <xf numFmtId="0" fontId="1" fillId="2" borderId="80" xfId="0" applyFont="1" applyFill="1" applyBorder="1" applyAlignment="1">
      <alignment horizontal="center" vertical="center" textRotation="90" wrapText="1"/>
    </xf>
    <xf numFmtId="0" fontId="2" fillId="0" borderId="78" xfId="0" applyFont="1" applyBorder="1"/>
    <xf numFmtId="0" fontId="2" fillId="0" borderId="79" xfId="0" applyFont="1" applyBorder="1"/>
    <xf numFmtId="0" fontId="1" fillId="2" borderId="76" xfId="0" applyFont="1" applyFill="1" applyBorder="1" applyAlignment="1">
      <alignment horizontal="center" vertical="center" textRotation="90" wrapText="1"/>
    </xf>
    <xf numFmtId="0" fontId="2" fillId="0" borderId="72" xfId="0" applyFont="1" applyBorder="1"/>
    <xf numFmtId="0" fontId="2" fillId="0" borderId="71" xfId="0" applyFont="1" applyBorder="1"/>
    <xf numFmtId="0" fontId="1" fillId="2" borderId="37" xfId="0" applyFont="1" applyFill="1" applyBorder="1" applyAlignment="1">
      <alignment horizontal="center" vertical="center" textRotation="90" wrapText="1"/>
    </xf>
    <xf numFmtId="0" fontId="2" fillId="0" borderId="37" xfId="0" applyFont="1" applyBorder="1"/>
    <xf numFmtId="0" fontId="5" fillId="2" borderId="66" xfId="0" applyFont="1" applyFill="1" applyBorder="1" applyAlignment="1">
      <alignment horizontal="center" vertical="top" wrapText="1"/>
    </xf>
    <xf numFmtId="0" fontId="2" fillId="0" borderId="64" xfId="0" applyFont="1" applyBorder="1" applyAlignment="1">
      <alignment vertical="top"/>
    </xf>
    <xf numFmtId="0" fontId="1" fillId="13" borderId="12" xfId="0" applyFont="1" applyFill="1" applyBorder="1" applyAlignment="1">
      <alignment horizontal="center" vertical="center" wrapText="1"/>
    </xf>
    <xf numFmtId="0" fontId="5" fillId="2" borderId="135" xfId="0" applyFont="1" applyFill="1" applyBorder="1" applyAlignment="1">
      <alignment horizontal="center" vertical="top" wrapText="1"/>
    </xf>
    <xf numFmtId="0" fontId="1" fillId="13" borderId="8" xfId="0" applyFont="1" applyFill="1" applyBorder="1" applyAlignment="1">
      <alignment horizontal="center" vertical="center" wrapText="1"/>
    </xf>
    <xf numFmtId="0" fontId="1" fillId="11" borderId="119" xfId="0" applyFont="1" applyFill="1" applyBorder="1" applyAlignment="1">
      <alignment horizontal="center" vertical="center" wrapText="1"/>
    </xf>
    <xf numFmtId="0" fontId="2" fillId="8" borderId="120" xfId="0" applyFont="1" applyFill="1" applyBorder="1"/>
    <xf numFmtId="0" fontId="3" fillId="0" borderId="50" xfId="0" applyFont="1" applyBorder="1" applyAlignment="1">
      <alignment horizontal="center" textRotation="90"/>
    </xf>
    <xf numFmtId="0" fontId="3" fillId="0" borderId="55" xfId="0" applyFont="1" applyBorder="1" applyAlignment="1">
      <alignment horizontal="center" textRotation="90"/>
    </xf>
    <xf numFmtId="0" fontId="3" fillId="0" borderId="39" xfId="0" applyFont="1" applyBorder="1" applyAlignment="1">
      <alignment horizontal="center" textRotation="90"/>
    </xf>
    <xf numFmtId="0" fontId="2" fillId="15" borderId="9" xfId="0" applyFont="1" applyFill="1" applyBorder="1"/>
    <xf numFmtId="0" fontId="5" fillId="13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1" fillId="2" borderId="5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7" xfId="0" applyFont="1" applyBorder="1"/>
    <xf numFmtId="0" fontId="5" fillId="0" borderId="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9" borderId="112" xfId="0" applyFont="1" applyFill="1" applyBorder="1" applyAlignment="1">
      <alignment horizontal="left" vertical="top" wrapText="1"/>
    </xf>
    <xf numFmtId="0" fontId="2" fillId="7" borderId="110" xfId="0" applyFont="1" applyFill="1" applyBorder="1"/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7" xfId="0" applyFont="1" applyBorder="1"/>
    <xf numFmtId="0" fontId="5" fillId="2" borderId="12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5" fillId="2" borderId="5" xfId="0" applyFont="1" applyFill="1" applyBorder="1" applyAlignment="1">
      <alignment horizontal="left" vertical="center" wrapText="1"/>
    </xf>
    <xf numFmtId="0" fontId="2" fillId="0" borderId="0" xfId="0" applyFont="1"/>
    <xf numFmtId="0" fontId="2" fillId="0" borderId="8" xfId="0" applyFont="1" applyBorder="1"/>
    <xf numFmtId="0" fontId="3" fillId="13" borderId="12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7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6" xfId="0" applyFont="1" applyBorder="1"/>
    <xf numFmtId="0" fontId="2" fillId="0" borderId="16" xfId="0" applyFont="1" applyBorder="1"/>
    <xf numFmtId="0" fontId="1" fillId="2" borderId="67" xfId="0" applyFont="1" applyFill="1" applyBorder="1" applyAlignment="1">
      <alignment horizontal="center" vertical="top" wrapText="1"/>
    </xf>
    <xf numFmtId="0" fontId="2" fillId="0" borderId="68" xfId="0" applyFont="1" applyBorder="1"/>
    <xf numFmtId="0" fontId="2" fillId="0" borderId="62" xfId="0" applyFont="1" applyBorder="1"/>
    <xf numFmtId="0" fontId="1" fillId="2" borderId="4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2" fillId="0" borderId="31" xfId="0" applyFont="1" applyBorder="1"/>
    <xf numFmtId="0" fontId="1" fillId="2" borderId="66" xfId="0" applyFont="1" applyFill="1" applyBorder="1" applyAlignment="1">
      <alignment horizontal="center" vertical="top" wrapText="1"/>
    </xf>
    <xf numFmtId="0" fontId="1" fillId="11" borderId="36" xfId="0" applyFont="1" applyFill="1" applyBorder="1" applyAlignment="1">
      <alignment horizontal="center" vertical="center" wrapText="1"/>
    </xf>
    <xf numFmtId="0" fontId="2" fillId="8" borderId="37" xfId="0" applyFont="1" applyFill="1" applyBorder="1"/>
    <xf numFmtId="0" fontId="5" fillId="2" borderId="135" xfId="0" applyFont="1" applyFill="1" applyBorder="1" applyAlignment="1">
      <alignment horizontal="center" vertical="center" wrapText="1"/>
    </xf>
    <xf numFmtId="0" fontId="2" fillId="0" borderId="136" xfId="0" applyFont="1" applyBorder="1"/>
    <xf numFmtId="0" fontId="5" fillId="11" borderId="12" xfId="0" applyFont="1" applyFill="1" applyBorder="1" applyAlignment="1">
      <alignment horizontal="center" vertical="center" wrapText="1"/>
    </xf>
    <xf numFmtId="0" fontId="2" fillId="8" borderId="14" xfId="0" applyFont="1" applyFill="1" applyBorder="1"/>
    <xf numFmtId="0" fontId="1" fillId="2" borderId="42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1" fillId="2" borderId="4" xfId="0" applyFont="1" applyFill="1" applyBorder="1" applyAlignment="1">
      <alignment horizontal="center" vertical="top" wrapText="1"/>
    </xf>
    <xf numFmtId="0" fontId="2" fillId="0" borderId="2" xfId="0" applyFont="1" applyBorder="1"/>
    <xf numFmtId="0" fontId="2" fillId="0" borderId="5" xfId="0" applyFont="1" applyBorder="1"/>
    <xf numFmtId="0" fontId="0" fillId="0" borderId="0" xfId="0"/>
    <xf numFmtId="0" fontId="5" fillId="2" borderId="80" xfId="0" applyFont="1" applyFill="1" applyBorder="1" applyAlignment="1">
      <alignment horizontal="center" vertical="top" wrapText="1"/>
    </xf>
    <xf numFmtId="0" fontId="2" fillId="0" borderId="89" xfId="0" applyFont="1" applyBorder="1"/>
    <xf numFmtId="0" fontId="2" fillId="0" borderId="90" xfId="0" applyFont="1" applyBorder="1"/>
    <xf numFmtId="0" fontId="16" fillId="2" borderId="167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7" fillId="0" borderId="166" xfId="0" applyFont="1" applyBorder="1"/>
    <xf numFmtId="0" fontId="16" fillId="2" borderId="12" xfId="0" applyFont="1" applyFill="1" applyBorder="1" applyAlignment="1">
      <alignment horizontal="center" vertical="center" wrapText="1"/>
    </xf>
    <xf numFmtId="0" fontId="17" fillId="0" borderId="13" xfId="0" applyFont="1" applyBorder="1"/>
    <xf numFmtId="0" fontId="16" fillId="2" borderId="16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10" xfId="0" applyFont="1" applyBorder="1"/>
    <xf numFmtId="0" fontId="2" fillId="0" borderId="97" xfId="0" applyFont="1" applyBorder="1"/>
    <xf numFmtId="0" fontId="17" fillId="0" borderId="14" xfId="0" applyFont="1" applyBorder="1"/>
    <xf numFmtId="0" fontId="16" fillId="2" borderId="5" xfId="0" applyFont="1" applyFill="1" applyBorder="1" applyAlignment="1">
      <alignment horizontal="center" vertical="center" wrapText="1"/>
    </xf>
    <xf numFmtId="0" fontId="17" fillId="0" borderId="7" xfId="0" applyFont="1" applyBorder="1"/>
    <xf numFmtId="0" fontId="17" fillId="0" borderId="8" xfId="0" applyFont="1" applyBorder="1"/>
    <xf numFmtId="0" fontId="16" fillId="2" borderId="6" xfId="0" applyFont="1" applyFill="1" applyBorder="1" applyAlignment="1">
      <alignment horizontal="center" vertical="center" wrapText="1"/>
    </xf>
    <xf numFmtId="0" fontId="17" fillId="0" borderId="16" xfId="0" applyFont="1" applyBorder="1"/>
    <xf numFmtId="0" fontId="17" fillId="0" borderId="0" xfId="0" applyFont="1"/>
    <xf numFmtId="0" fontId="17" fillId="0" borderId="9" xfId="0" applyFont="1" applyBorder="1"/>
    <xf numFmtId="0" fontId="4" fillId="2" borderId="5" xfId="0" applyFont="1" applyFill="1" applyBorder="1" applyAlignment="1">
      <alignment wrapText="1"/>
    </xf>
    <xf numFmtId="0" fontId="1" fillId="2" borderId="3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7" fillId="0" borderId="170" xfId="0" applyFont="1" applyBorder="1"/>
    <xf numFmtId="0" fontId="17" fillId="0" borderId="171" xfId="0" applyFont="1" applyBorder="1"/>
    <xf numFmtId="0" fontId="17" fillId="0" borderId="44" xfId="0" applyFont="1" applyBorder="1"/>
    <xf numFmtId="0" fontId="17" fillId="0" borderId="172" xfId="0" applyFont="1" applyBorder="1"/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238125</xdr:colOff>
      <xdr:row>34</xdr:row>
      <xdr:rowOff>0</xdr:rowOff>
    </xdr:to>
    <xdr:sp macro="" textlink="">
      <xdr:nvSpPr>
        <xdr:cNvPr id="1027" name="Rectangle 3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21</xdr:col>
      <xdr:colOff>238125</xdr:colOff>
      <xdr:row>34</xdr:row>
      <xdr:rowOff>0</xdr:rowOff>
    </xdr:to>
    <xdr:sp macro="" textlink="">
      <xdr:nvSpPr>
        <xdr:cNvPr id="2" name="Rectangle 3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25</xdr:col>
      <xdr:colOff>266700</xdr:colOff>
      <xdr:row>28</xdr:row>
      <xdr:rowOff>463550</xdr:rowOff>
    </xdr:to>
    <xdr:sp macro="" textlink="">
      <xdr:nvSpPr>
        <xdr:cNvPr id="3" name="Rectangle 3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766300" cy="7943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992"/>
  <sheetViews>
    <sheetView tabSelected="1" topLeftCell="A58" zoomScale="80" zoomScaleNormal="80" workbookViewId="0">
      <selection activeCell="AL65" sqref="AL65"/>
    </sheetView>
  </sheetViews>
  <sheetFormatPr defaultColWidth="16.83203125" defaultRowHeight="15" customHeight="1" x14ac:dyDescent="0.2"/>
  <cols>
    <col min="1" max="1" width="14.1640625" customWidth="1"/>
    <col min="2" max="2" width="27.33203125" customWidth="1"/>
    <col min="3" max="3" width="6.1640625" customWidth="1"/>
    <col min="4" max="4" width="7.1640625" customWidth="1"/>
    <col min="5" max="5" width="0.83203125" customWidth="1"/>
    <col min="6" max="6" width="7" customWidth="1"/>
    <col min="7" max="7" width="6.83203125" customWidth="1"/>
    <col min="8" max="8" width="8" customWidth="1"/>
    <col min="9" max="9" width="8.1640625" customWidth="1"/>
    <col min="10" max="10" width="10.83203125" hidden="1" customWidth="1"/>
    <col min="11" max="11" width="8.5" customWidth="1"/>
    <col min="12" max="13" width="6.33203125" customWidth="1"/>
    <col min="14" max="14" width="5.83203125" customWidth="1"/>
    <col min="15" max="15" width="9.5" customWidth="1"/>
    <col min="16" max="16" width="13" hidden="1" customWidth="1"/>
    <col min="17" max="17" width="7.83203125" customWidth="1"/>
    <col min="18" max="18" width="8" customWidth="1"/>
    <col min="19" max="19" width="7.83203125" customWidth="1"/>
    <col min="20" max="21" width="8.6640625" customWidth="1"/>
    <col min="22" max="22" width="8" customWidth="1"/>
    <col min="23" max="23" width="0.33203125" hidden="1" customWidth="1"/>
    <col min="24" max="24" width="8.1640625" customWidth="1"/>
    <col min="25" max="25" width="10.83203125" hidden="1" customWidth="1"/>
    <col min="26" max="29" width="10.1640625" customWidth="1"/>
  </cols>
  <sheetData>
    <row r="1" spans="1:28" ht="12.75" customHeight="1" x14ac:dyDescent="0.2">
      <c r="A1" s="456" t="s">
        <v>0</v>
      </c>
      <c r="B1" s="459" t="s">
        <v>1</v>
      </c>
      <c r="C1" s="462" t="s">
        <v>2</v>
      </c>
      <c r="D1" s="463"/>
      <c r="E1" s="463"/>
      <c r="F1" s="358" t="s">
        <v>4</v>
      </c>
      <c r="G1" s="358"/>
      <c r="H1" s="358"/>
      <c r="I1" s="358"/>
      <c r="J1" s="358"/>
      <c r="K1" s="358"/>
      <c r="L1" s="358"/>
      <c r="M1" s="358"/>
      <c r="N1" s="359"/>
      <c r="O1" s="477" t="s">
        <v>5</v>
      </c>
      <c r="P1" s="478"/>
      <c r="Q1" s="478"/>
      <c r="R1" s="478"/>
      <c r="S1" s="478"/>
      <c r="T1" s="478"/>
      <c r="U1" s="478"/>
      <c r="V1" s="478"/>
      <c r="W1" s="478"/>
      <c r="X1" s="388"/>
      <c r="Y1" s="501"/>
    </row>
    <row r="2" spans="1:28" ht="43.5" customHeight="1" thickBot="1" x14ac:dyDescent="0.25">
      <c r="A2" s="457"/>
      <c r="B2" s="460"/>
      <c r="C2" s="464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9"/>
      <c r="O2" s="479"/>
      <c r="P2" s="480"/>
      <c r="Q2" s="480"/>
      <c r="R2" s="480"/>
      <c r="S2" s="480"/>
      <c r="T2" s="480"/>
      <c r="U2" s="480"/>
      <c r="V2" s="480"/>
      <c r="W2" s="480"/>
      <c r="X2" s="446"/>
      <c r="Y2" s="479"/>
    </row>
    <row r="3" spans="1:28" ht="43.5" customHeight="1" thickBot="1" x14ac:dyDescent="0.35">
      <c r="A3" s="457"/>
      <c r="B3" s="460"/>
      <c r="C3" s="467" t="s">
        <v>6</v>
      </c>
      <c r="D3" s="465" t="s">
        <v>7</v>
      </c>
      <c r="E3" s="453"/>
      <c r="F3" s="430" t="s">
        <v>3</v>
      </c>
      <c r="G3" s="421" t="s">
        <v>8</v>
      </c>
      <c r="H3" s="109" t="s">
        <v>9</v>
      </c>
      <c r="I3" s="107"/>
      <c r="J3" s="107"/>
      <c r="K3" s="107"/>
      <c r="L3" s="107"/>
      <c r="M3" s="108"/>
      <c r="N3" s="60"/>
      <c r="O3" s="479"/>
      <c r="P3" s="450"/>
      <c r="Q3" s="450"/>
      <c r="R3" s="450"/>
      <c r="S3" s="450"/>
      <c r="T3" s="436"/>
      <c r="U3" s="436"/>
      <c r="V3" s="436"/>
      <c r="W3" s="436"/>
      <c r="X3" s="437"/>
      <c r="Y3" s="1"/>
    </row>
    <row r="4" spans="1:28" ht="43.5" customHeight="1" thickBot="1" x14ac:dyDescent="0.35">
      <c r="A4" s="457"/>
      <c r="B4" s="460"/>
      <c r="C4" s="446"/>
      <c r="D4" s="446"/>
      <c r="E4" s="454"/>
      <c r="F4" s="431"/>
      <c r="G4" s="422"/>
      <c r="H4" s="372" t="s">
        <v>109</v>
      </c>
      <c r="I4" s="370" t="s">
        <v>110</v>
      </c>
      <c r="J4" s="370"/>
      <c r="K4" s="371"/>
      <c r="L4" s="415" t="s">
        <v>111</v>
      </c>
      <c r="M4" s="401" t="s">
        <v>112</v>
      </c>
      <c r="N4" s="404" t="s">
        <v>113</v>
      </c>
      <c r="O4" s="474">
        <v>1</v>
      </c>
      <c r="P4" s="475"/>
      <c r="Q4" s="476"/>
      <c r="R4" s="502">
        <v>2</v>
      </c>
      <c r="S4" s="422"/>
      <c r="T4" s="504">
        <v>3</v>
      </c>
      <c r="U4" s="379"/>
      <c r="V4" s="2">
        <v>4</v>
      </c>
      <c r="W4" s="3"/>
      <c r="X4" s="105"/>
      <c r="Y4" s="1"/>
    </row>
    <row r="5" spans="1:28" ht="13.5" customHeight="1" thickBot="1" x14ac:dyDescent="0.25">
      <c r="A5" s="457"/>
      <c r="B5" s="460"/>
      <c r="C5" s="446"/>
      <c r="D5" s="446"/>
      <c r="E5" s="454"/>
      <c r="F5" s="431"/>
      <c r="G5" s="422"/>
      <c r="H5" s="372"/>
      <c r="I5" s="407" t="s">
        <v>11</v>
      </c>
      <c r="J5" s="408"/>
      <c r="K5" s="418" t="s">
        <v>12</v>
      </c>
      <c r="L5" s="416"/>
      <c r="M5" s="402"/>
      <c r="N5" s="405"/>
      <c r="O5" s="481" t="s">
        <v>117</v>
      </c>
      <c r="P5" s="95" t="s">
        <v>14</v>
      </c>
      <c r="Q5" s="360" t="s">
        <v>102</v>
      </c>
      <c r="R5" s="363" t="s">
        <v>106</v>
      </c>
      <c r="S5" s="366" t="s">
        <v>107</v>
      </c>
      <c r="T5" s="505" t="s">
        <v>119</v>
      </c>
      <c r="U5" s="505" t="s">
        <v>13</v>
      </c>
      <c r="V5" s="507" t="s">
        <v>118</v>
      </c>
      <c r="W5" s="508"/>
      <c r="X5" s="369" t="s">
        <v>108</v>
      </c>
      <c r="Y5" s="503"/>
      <c r="Z5" s="4"/>
    </row>
    <row r="6" spans="1:28" ht="12.75" customHeight="1" thickBot="1" x14ac:dyDescent="0.25">
      <c r="A6" s="457"/>
      <c r="B6" s="460"/>
      <c r="C6" s="446"/>
      <c r="D6" s="446"/>
      <c r="E6" s="454"/>
      <c r="F6" s="431"/>
      <c r="G6" s="422"/>
      <c r="H6" s="372"/>
      <c r="I6" s="409"/>
      <c r="J6" s="410"/>
      <c r="K6" s="419"/>
      <c r="L6" s="416"/>
      <c r="M6" s="402"/>
      <c r="N6" s="405"/>
      <c r="O6" s="482"/>
      <c r="P6" s="98"/>
      <c r="Q6" s="361"/>
      <c r="R6" s="364"/>
      <c r="S6" s="367"/>
      <c r="T6" s="457"/>
      <c r="U6" s="367"/>
      <c r="V6" s="509"/>
      <c r="W6" s="510"/>
      <c r="X6" s="369"/>
      <c r="Y6" s="450"/>
      <c r="Z6" s="4"/>
    </row>
    <row r="7" spans="1:28" ht="12.75" customHeight="1" thickBot="1" x14ac:dyDescent="0.25">
      <c r="A7" s="457"/>
      <c r="B7" s="460"/>
      <c r="C7" s="446"/>
      <c r="D7" s="446"/>
      <c r="E7" s="454"/>
      <c r="F7" s="431"/>
      <c r="G7" s="422"/>
      <c r="H7" s="372"/>
      <c r="I7" s="409"/>
      <c r="J7" s="410"/>
      <c r="K7" s="419"/>
      <c r="L7" s="416"/>
      <c r="M7" s="402"/>
      <c r="N7" s="405"/>
      <c r="O7" s="482"/>
      <c r="P7" s="96" t="s">
        <v>15</v>
      </c>
      <c r="Q7" s="361"/>
      <c r="R7" s="364"/>
      <c r="S7" s="367"/>
      <c r="T7" s="457"/>
      <c r="U7" s="367"/>
      <c r="V7" s="509"/>
      <c r="W7" s="510"/>
      <c r="X7" s="369"/>
      <c r="Y7" s="450"/>
      <c r="Z7" s="4"/>
      <c r="AB7" s="89"/>
    </row>
    <row r="8" spans="1:28" ht="11.25" customHeight="1" thickBot="1" x14ac:dyDescent="0.25">
      <c r="A8" s="457"/>
      <c r="B8" s="460"/>
      <c r="C8" s="446"/>
      <c r="D8" s="446"/>
      <c r="E8" s="454"/>
      <c r="F8" s="431"/>
      <c r="G8" s="422"/>
      <c r="H8" s="372"/>
      <c r="I8" s="409"/>
      <c r="J8" s="410"/>
      <c r="K8" s="419"/>
      <c r="L8" s="416"/>
      <c r="M8" s="402"/>
      <c r="N8" s="405"/>
      <c r="O8" s="482"/>
      <c r="P8" s="97"/>
      <c r="Q8" s="361"/>
      <c r="R8" s="364"/>
      <c r="S8" s="367"/>
      <c r="T8" s="457"/>
      <c r="U8" s="367"/>
      <c r="V8" s="509"/>
      <c r="W8" s="510"/>
      <c r="X8" s="369"/>
      <c r="Y8" s="450"/>
    </row>
    <row r="9" spans="1:28" ht="54.75" customHeight="1" thickBot="1" x14ac:dyDescent="0.25">
      <c r="A9" s="458"/>
      <c r="B9" s="461"/>
      <c r="C9" s="466"/>
      <c r="D9" s="466"/>
      <c r="E9" s="455"/>
      <c r="F9" s="432"/>
      <c r="G9" s="422"/>
      <c r="H9" s="372"/>
      <c r="I9" s="411"/>
      <c r="J9" s="412"/>
      <c r="K9" s="420"/>
      <c r="L9" s="417"/>
      <c r="M9" s="403"/>
      <c r="N9" s="406"/>
      <c r="O9" s="483"/>
      <c r="P9" s="97"/>
      <c r="Q9" s="362"/>
      <c r="R9" s="365"/>
      <c r="S9" s="368"/>
      <c r="T9" s="457"/>
      <c r="U9" s="368"/>
      <c r="V9" s="509"/>
      <c r="W9" s="510"/>
      <c r="X9" s="369"/>
      <c r="Y9" s="450"/>
    </row>
    <row r="10" spans="1:28" ht="25.5" customHeight="1" thickBot="1" x14ac:dyDescent="0.35">
      <c r="A10" s="153">
        <v>1</v>
      </c>
      <c r="B10" s="154">
        <v>2</v>
      </c>
      <c r="C10" s="155">
        <v>3</v>
      </c>
      <c r="D10" s="155">
        <v>4</v>
      </c>
      <c r="E10" s="155"/>
      <c r="F10" s="156">
        <v>5</v>
      </c>
      <c r="G10" s="147">
        <v>6</v>
      </c>
      <c r="H10" s="147">
        <v>7</v>
      </c>
      <c r="I10" s="413">
        <v>8</v>
      </c>
      <c r="J10" s="414"/>
      <c r="K10" s="147">
        <v>9</v>
      </c>
      <c r="L10" s="147">
        <v>10</v>
      </c>
      <c r="M10" s="147">
        <v>11</v>
      </c>
      <c r="N10" s="148">
        <v>12</v>
      </c>
      <c r="O10" s="149">
        <v>13</v>
      </c>
      <c r="P10" s="150">
        <v>15</v>
      </c>
      <c r="Q10" s="147">
        <v>14</v>
      </c>
      <c r="R10" s="147">
        <v>15</v>
      </c>
      <c r="S10" s="147">
        <v>16</v>
      </c>
      <c r="T10" s="147">
        <v>17</v>
      </c>
      <c r="U10" s="151">
        <v>18</v>
      </c>
      <c r="V10" s="151">
        <v>19</v>
      </c>
      <c r="W10" s="152">
        <v>19</v>
      </c>
      <c r="X10" s="151">
        <v>20</v>
      </c>
      <c r="Y10" s="59"/>
      <c r="Z10" s="342"/>
    </row>
    <row r="11" spans="1:28" ht="28.5" customHeight="1" thickTop="1" thickBot="1" x14ac:dyDescent="0.25">
      <c r="A11" s="157" t="s">
        <v>98</v>
      </c>
      <c r="B11" s="158" t="s">
        <v>99</v>
      </c>
      <c r="C11" s="159">
        <v>3</v>
      </c>
      <c r="D11" s="159">
        <v>12</v>
      </c>
      <c r="E11" s="159"/>
      <c r="F11" s="160">
        <f>F12+F22+F27+M29</f>
        <v>2180</v>
      </c>
      <c r="G11" s="160">
        <f>G27</f>
        <v>20</v>
      </c>
      <c r="H11" s="160">
        <f>H12+H22+H27</f>
        <v>2160</v>
      </c>
      <c r="I11" s="160">
        <f>I12+I22++I27</f>
        <v>982</v>
      </c>
      <c r="J11" s="160"/>
      <c r="K11" s="160">
        <f>K12+K22+K27</f>
        <v>1038</v>
      </c>
      <c r="L11" s="160"/>
      <c r="M11" s="160">
        <f>M12+M22</f>
        <v>54</v>
      </c>
      <c r="N11" s="161">
        <f>N12+N22</f>
        <v>54</v>
      </c>
      <c r="O11" s="162">
        <f>O12+O22+O27</f>
        <v>574</v>
      </c>
      <c r="P11" s="160"/>
      <c r="Q11" s="160">
        <f>Q12+Q22+Q27</f>
        <v>690</v>
      </c>
      <c r="R11" s="160">
        <f>R12+R22+R27</f>
        <v>549</v>
      </c>
      <c r="S11" s="160">
        <f>S12+S22</f>
        <v>347</v>
      </c>
      <c r="T11" s="160">
        <f>T12+T22+T27</f>
        <v>0</v>
      </c>
      <c r="U11" s="160">
        <f>U12+U22+U27</f>
        <v>0</v>
      </c>
      <c r="V11" s="160"/>
      <c r="W11" s="160"/>
      <c r="X11" s="160"/>
      <c r="Y11" s="8"/>
    </row>
    <row r="12" spans="1:28" ht="20.25" customHeight="1" thickTop="1" thickBot="1" x14ac:dyDescent="0.25">
      <c r="A12" s="94"/>
      <c r="B12" s="93" t="s">
        <v>16</v>
      </c>
      <c r="C12" s="263">
        <v>1</v>
      </c>
      <c r="D12" s="263">
        <v>8</v>
      </c>
      <c r="E12" s="163"/>
      <c r="F12" s="164">
        <f>F13+F14+F15+F16+F17+F18+F19+F20+F21</f>
        <v>1056</v>
      </c>
      <c r="G12" s="164">
        <f t="shared" ref="G12:X12" si="0">G13+G14+G15+G16+G17+G18+G19+G20+G21</f>
        <v>0</v>
      </c>
      <c r="H12" s="164">
        <f t="shared" si="0"/>
        <v>1056</v>
      </c>
      <c r="I12" s="164">
        <f t="shared" si="0"/>
        <v>509</v>
      </c>
      <c r="J12" s="164">
        <f t="shared" si="0"/>
        <v>0</v>
      </c>
      <c r="K12" s="164">
        <f t="shared" si="0"/>
        <v>511</v>
      </c>
      <c r="L12" s="164">
        <f t="shared" si="0"/>
        <v>0</v>
      </c>
      <c r="M12" s="164">
        <f t="shared" si="0"/>
        <v>18</v>
      </c>
      <c r="N12" s="164">
        <f t="shared" si="0"/>
        <v>18</v>
      </c>
      <c r="O12" s="164">
        <f t="shared" si="0"/>
        <v>315</v>
      </c>
      <c r="P12" s="164">
        <f t="shared" si="0"/>
        <v>0</v>
      </c>
      <c r="Q12" s="164">
        <f t="shared" si="0"/>
        <v>345</v>
      </c>
      <c r="R12" s="164">
        <f t="shared" si="0"/>
        <v>287</v>
      </c>
      <c r="S12" s="164">
        <f t="shared" si="0"/>
        <v>109</v>
      </c>
      <c r="T12" s="164">
        <f t="shared" si="0"/>
        <v>0</v>
      </c>
      <c r="U12" s="164">
        <f t="shared" si="0"/>
        <v>0</v>
      </c>
      <c r="V12" s="164">
        <f t="shared" si="0"/>
        <v>0</v>
      </c>
      <c r="W12" s="164">
        <f t="shared" si="0"/>
        <v>0</v>
      </c>
      <c r="X12" s="164">
        <f t="shared" si="0"/>
        <v>0</v>
      </c>
      <c r="Y12" s="8"/>
    </row>
    <row r="13" spans="1:28" ht="23.45" customHeight="1" thickBot="1" x14ac:dyDescent="0.25">
      <c r="A13" s="353" t="s">
        <v>131</v>
      </c>
      <c r="B13" s="354" t="s">
        <v>17</v>
      </c>
      <c r="C13" s="13">
        <v>3</v>
      </c>
      <c r="D13" s="13"/>
      <c r="E13" s="13"/>
      <c r="F13" s="13">
        <v>152</v>
      </c>
      <c r="G13" s="13"/>
      <c r="H13" s="13">
        <v>152</v>
      </c>
      <c r="I13" s="13">
        <v>66</v>
      </c>
      <c r="J13" s="13"/>
      <c r="K13" s="10">
        <v>50</v>
      </c>
      <c r="L13" s="13"/>
      <c r="M13" s="13">
        <v>18</v>
      </c>
      <c r="N13" s="110">
        <v>18</v>
      </c>
      <c r="O13" s="13">
        <v>60</v>
      </c>
      <c r="P13" s="13"/>
      <c r="Q13" s="13">
        <v>45</v>
      </c>
      <c r="R13" s="14">
        <v>47</v>
      </c>
      <c r="S13" s="10"/>
      <c r="T13" s="10"/>
      <c r="U13" s="10"/>
      <c r="V13" s="506"/>
      <c r="W13" s="437"/>
      <c r="X13" s="10"/>
      <c r="Y13" s="8"/>
    </row>
    <row r="14" spans="1:28" ht="21" customHeight="1" thickBot="1" x14ac:dyDescent="0.25">
      <c r="A14" s="353" t="s">
        <v>132</v>
      </c>
      <c r="B14" s="354" t="s">
        <v>100</v>
      </c>
      <c r="C14" s="12"/>
      <c r="D14" s="13">
        <v>3</v>
      </c>
      <c r="E14" s="13"/>
      <c r="F14" s="13">
        <v>180</v>
      </c>
      <c r="G14" s="13"/>
      <c r="H14" s="13">
        <v>180</v>
      </c>
      <c r="I14" s="13">
        <v>120</v>
      </c>
      <c r="J14" s="13"/>
      <c r="K14" s="10">
        <v>60</v>
      </c>
      <c r="L14" s="13"/>
      <c r="M14" s="13"/>
      <c r="N14" s="110"/>
      <c r="O14" s="13">
        <v>52</v>
      </c>
      <c r="P14" s="13"/>
      <c r="Q14" s="13">
        <v>64</v>
      </c>
      <c r="R14" s="14">
        <v>64</v>
      </c>
      <c r="S14" s="9"/>
      <c r="T14" s="9"/>
      <c r="U14" s="9"/>
      <c r="V14" s="382"/>
      <c r="W14" s="379"/>
      <c r="X14" s="9"/>
      <c r="Y14" s="8"/>
    </row>
    <row r="15" spans="1:28" ht="23.1" customHeight="1" thickBot="1" x14ac:dyDescent="0.25">
      <c r="A15" s="353" t="s">
        <v>133</v>
      </c>
      <c r="B15" s="354" t="s">
        <v>18</v>
      </c>
      <c r="C15" s="15"/>
      <c r="D15" s="13">
        <v>3</v>
      </c>
      <c r="E15" s="13"/>
      <c r="F15" s="13">
        <v>108</v>
      </c>
      <c r="G15" s="13"/>
      <c r="H15" s="13">
        <v>108</v>
      </c>
      <c r="I15" s="13">
        <v>36</v>
      </c>
      <c r="J15" s="13"/>
      <c r="K15" s="10">
        <v>72</v>
      </c>
      <c r="L15" s="13"/>
      <c r="M15" s="13"/>
      <c r="N15" s="110"/>
      <c r="O15" s="13">
        <v>28</v>
      </c>
      <c r="P15" s="13"/>
      <c r="Q15" s="13">
        <v>40</v>
      </c>
      <c r="R15" s="14">
        <v>40</v>
      </c>
      <c r="S15" s="5"/>
      <c r="T15" s="9"/>
      <c r="U15" s="9"/>
      <c r="V15" s="9"/>
      <c r="W15" s="9"/>
      <c r="X15" s="9"/>
      <c r="Y15" s="8"/>
    </row>
    <row r="16" spans="1:28" ht="23.45" customHeight="1" thickBot="1" x14ac:dyDescent="0.25">
      <c r="A16" s="353" t="s">
        <v>134</v>
      </c>
      <c r="B16" s="354" t="s">
        <v>19</v>
      </c>
      <c r="C16" s="9"/>
      <c r="D16" s="13">
        <v>4</v>
      </c>
      <c r="E16" s="13"/>
      <c r="F16" s="62">
        <v>190</v>
      </c>
      <c r="G16" s="13"/>
      <c r="H16" s="13">
        <v>190</v>
      </c>
      <c r="I16" s="13">
        <v>150</v>
      </c>
      <c r="J16" s="13"/>
      <c r="K16" s="10">
        <v>40</v>
      </c>
      <c r="L16" s="13"/>
      <c r="M16" s="13"/>
      <c r="N16" s="110"/>
      <c r="O16" s="13">
        <v>46</v>
      </c>
      <c r="P16" s="13"/>
      <c r="Q16" s="13">
        <v>46</v>
      </c>
      <c r="R16" s="14">
        <v>46</v>
      </c>
      <c r="S16" s="9">
        <v>52</v>
      </c>
      <c r="T16" s="9"/>
      <c r="U16" s="9"/>
      <c r="V16" s="382"/>
      <c r="W16" s="379"/>
      <c r="X16" s="9"/>
      <c r="Y16" s="8"/>
    </row>
    <row r="17" spans="1:28" ht="20.45" customHeight="1" thickBot="1" x14ac:dyDescent="0.25">
      <c r="A17" s="351" t="s">
        <v>135</v>
      </c>
      <c r="B17" s="355" t="s">
        <v>20</v>
      </c>
      <c r="C17" s="13"/>
      <c r="D17" s="13" t="s">
        <v>114</v>
      </c>
      <c r="E17" s="13"/>
      <c r="F17" s="13">
        <v>171</v>
      </c>
      <c r="G17" s="13"/>
      <c r="H17" s="13">
        <v>171</v>
      </c>
      <c r="I17" s="13">
        <v>0</v>
      </c>
      <c r="J17" s="13"/>
      <c r="K17" s="10">
        <v>171</v>
      </c>
      <c r="L17" s="13"/>
      <c r="M17" s="13"/>
      <c r="N17" s="110"/>
      <c r="O17" s="13">
        <v>51</v>
      </c>
      <c r="P17" s="13"/>
      <c r="Q17" s="13">
        <v>72</v>
      </c>
      <c r="R17" s="14">
        <v>48</v>
      </c>
      <c r="S17" s="9"/>
      <c r="T17" s="9"/>
      <c r="U17" s="9"/>
      <c r="V17" s="382"/>
      <c r="W17" s="379"/>
      <c r="X17" s="9"/>
      <c r="Y17" s="8"/>
    </row>
    <row r="18" spans="1:28" ht="23.1" customHeight="1" thickBot="1" x14ac:dyDescent="0.25">
      <c r="A18" s="357" t="s">
        <v>136</v>
      </c>
      <c r="B18" s="352" t="s">
        <v>21</v>
      </c>
      <c r="C18" s="13"/>
      <c r="D18" s="13">
        <v>2</v>
      </c>
      <c r="E18" s="13"/>
      <c r="F18" s="13">
        <v>72</v>
      </c>
      <c r="G18" s="13"/>
      <c r="H18" s="13">
        <v>72</v>
      </c>
      <c r="I18" s="13">
        <v>36</v>
      </c>
      <c r="J18" s="13"/>
      <c r="K18" s="10">
        <v>36</v>
      </c>
      <c r="L18" s="13"/>
      <c r="M18" s="13"/>
      <c r="N18" s="110"/>
      <c r="O18" s="13">
        <v>36</v>
      </c>
      <c r="P18" s="13"/>
      <c r="Q18" s="13">
        <v>36</v>
      </c>
      <c r="R18" s="14"/>
      <c r="S18" s="5"/>
      <c r="T18" s="9"/>
      <c r="U18" s="9"/>
      <c r="V18" s="382"/>
      <c r="W18" s="379"/>
      <c r="X18" s="9"/>
      <c r="Y18" s="8"/>
    </row>
    <row r="19" spans="1:28" ht="21.95" customHeight="1" thickBot="1" x14ac:dyDescent="0.25">
      <c r="A19" s="357" t="s">
        <v>137</v>
      </c>
      <c r="B19" s="352" t="s">
        <v>123</v>
      </c>
      <c r="C19" s="13"/>
      <c r="D19" s="13">
        <v>4</v>
      </c>
      <c r="E19" s="13"/>
      <c r="F19" s="13">
        <v>39</v>
      </c>
      <c r="G19" s="13"/>
      <c r="H19" s="13">
        <v>39</v>
      </c>
      <c r="I19" s="13">
        <v>29</v>
      </c>
      <c r="J19" s="13"/>
      <c r="K19" s="10">
        <v>10</v>
      </c>
      <c r="L19" s="13"/>
      <c r="M19" s="13"/>
      <c r="N19" s="110"/>
      <c r="O19" s="13"/>
      <c r="P19" s="13"/>
      <c r="Q19" s="13"/>
      <c r="R19" s="14"/>
      <c r="S19" s="16">
        <v>39</v>
      </c>
      <c r="T19" s="16"/>
      <c r="U19" s="16"/>
      <c r="V19" s="382"/>
      <c r="W19" s="379"/>
      <c r="X19" s="9"/>
      <c r="Y19" s="8"/>
    </row>
    <row r="20" spans="1:28" ht="24" customHeight="1" thickBot="1" x14ac:dyDescent="0.25">
      <c r="A20" s="351" t="s">
        <v>138</v>
      </c>
      <c r="B20" s="356" t="s">
        <v>124</v>
      </c>
      <c r="C20" s="6"/>
      <c r="D20" s="13"/>
      <c r="E20" s="13"/>
      <c r="F20" s="13">
        <v>72</v>
      </c>
      <c r="G20" s="13"/>
      <c r="H20" s="13">
        <v>72</v>
      </c>
      <c r="I20" s="13">
        <v>36</v>
      </c>
      <c r="J20" s="13"/>
      <c r="K20" s="10">
        <v>36</v>
      </c>
      <c r="L20" s="13"/>
      <c r="M20" s="13"/>
      <c r="N20" s="110"/>
      <c r="O20" s="13">
        <v>24</v>
      </c>
      <c r="P20" s="13"/>
      <c r="Q20" s="13">
        <v>24</v>
      </c>
      <c r="R20" s="14">
        <v>24</v>
      </c>
      <c r="S20" s="16"/>
      <c r="T20" s="16"/>
      <c r="U20" s="16"/>
      <c r="V20" s="17"/>
      <c r="W20" s="90"/>
      <c r="X20" s="9"/>
      <c r="Y20" s="8"/>
    </row>
    <row r="21" spans="1:28" ht="24.6" customHeight="1" thickBot="1" x14ac:dyDescent="0.25">
      <c r="A21" s="357" t="s">
        <v>139</v>
      </c>
      <c r="B21" s="356" t="s">
        <v>125</v>
      </c>
      <c r="C21" s="288"/>
      <c r="D21" s="13"/>
      <c r="E21" s="13"/>
      <c r="F21" s="13">
        <v>72</v>
      </c>
      <c r="G21" s="13"/>
      <c r="H21" s="13">
        <v>72</v>
      </c>
      <c r="I21" s="13">
        <v>36</v>
      </c>
      <c r="J21" s="13"/>
      <c r="K21" s="10">
        <v>36</v>
      </c>
      <c r="L21" s="13"/>
      <c r="M21" s="13"/>
      <c r="N21" s="110"/>
      <c r="O21" s="13">
        <v>18</v>
      </c>
      <c r="P21" s="13"/>
      <c r="Q21" s="13">
        <v>18</v>
      </c>
      <c r="R21" s="14">
        <v>18</v>
      </c>
      <c r="S21" s="16">
        <v>18</v>
      </c>
      <c r="T21" s="16"/>
      <c r="U21" s="16"/>
      <c r="V21" s="17"/>
      <c r="W21" s="90"/>
      <c r="X21" s="9"/>
      <c r="Y21" s="8"/>
    </row>
    <row r="22" spans="1:28" ht="27.75" customHeight="1" thickBot="1" x14ac:dyDescent="0.25">
      <c r="A22" s="165" t="s">
        <v>101</v>
      </c>
      <c r="B22" s="166" t="s">
        <v>22</v>
      </c>
      <c r="C22" s="167">
        <v>2</v>
      </c>
      <c r="D22" s="168">
        <v>2</v>
      </c>
      <c r="E22" s="168"/>
      <c r="F22" s="168">
        <f>F23+F24+F25+F26</f>
        <v>881</v>
      </c>
      <c r="G22" s="168"/>
      <c r="H22" s="168">
        <f>H23+H24+H25+H26</f>
        <v>881</v>
      </c>
      <c r="I22" s="168">
        <f>I23+I24+I25+I26</f>
        <v>372</v>
      </c>
      <c r="J22" s="168"/>
      <c r="K22" s="169">
        <f>K23+K24+K25+K26</f>
        <v>437</v>
      </c>
      <c r="L22" s="168"/>
      <c r="M22" s="168">
        <f>M23+M24</f>
        <v>36</v>
      </c>
      <c r="N22" s="170">
        <f>N23+N24</f>
        <v>36</v>
      </c>
      <c r="O22" s="168">
        <f>O23+O24+O25+O26</f>
        <v>211</v>
      </c>
      <c r="P22" s="168"/>
      <c r="Q22" s="168">
        <f>Q23+Q24+Q25+Q26</f>
        <v>253</v>
      </c>
      <c r="R22" s="171">
        <f>R23+R24+R25+R26</f>
        <v>179</v>
      </c>
      <c r="S22" s="172">
        <f>S23+S24+S25+S26</f>
        <v>238</v>
      </c>
      <c r="T22" s="172"/>
      <c r="U22" s="172"/>
      <c r="V22" s="472"/>
      <c r="W22" s="473"/>
      <c r="X22" s="173"/>
      <c r="Y22" s="8"/>
    </row>
    <row r="23" spans="1:28" ht="24.6" customHeight="1" thickBot="1" x14ac:dyDescent="0.25">
      <c r="A23" s="101" t="s">
        <v>140</v>
      </c>
      <c r="B23" s="352" t="s">
        <v>103</v>
      </c>
      <c r="C23" s="13">
        <v>4</v>
      </c>
      <c r="D23" s="13"/>
      <c r="E23" s="13"/>
      <c r="F23" s="13">
        <v>345</v>
      </c>
      <c r="G23" s="13"/>
      <c r="H23" s="13">
        <v>345</v>
      </c>
      <c r="I23" s="13">
        <v>104</v>
      </c>
      <c r="J23" s="13"/>
      <c r="K23" s="10">
        <v>205</v>
      </c>
      <c r="L23" s="13"/>
      <c r="M23" s="13">
        <v>18</v>
      </c>
      <c r="N23" s="110">
        <v>18</v>
      </c>
      <c r="O23" s="13">
        <v>72</v>
      </c>
      <c r="P23" s="13"/>
      <c r="Q23" s="13">
        <v>100</v>
      </c>
      <c r="R23" s="14">
        <v>74</v>
      </c>
      <c r="S23" s="16">
        <v>99</v>
      </c>
      <c r="T23" s="16"/>
      <c r="U23" s="16"/>
      <c r="V23" s="382"/>
      <c r="W23" s="379"/>
      <c r="X23" s="9"/>
      <c r="Y23" s="8"/>
    </row>
    <row r="24" spans="1:28" ht="23.45" customHeight="1" thickBot="1" x14ac:dyDescent="0.25">
      <c r="A24" s="100" t="s">
        <v>141</v>
      </c>
      <c r="B24" s="352" t="s">
        <v>23</v>
      </c>
      <c r="C24" s="13">
        <v>4</v>
      </c>
      <c r="D24" s="13"/>
      <c r="E24" s="13"/>
      <c r="F24" s="13">
        <v>288</v>
      </c>
      <c r="G24" s="13"/>
      <c r="H24" s="13">
        <v>288</v>
      </c>
      <c r="I24" s="13">
        <v>126</v>
      </c>
      <c r="J24" s="13"/>
      <c r="K24" s="10">
        <v>126</v>
      </c>
      <c r="L24" s="13"/>
      <c r="M24" s="13">
        <v>18</v>
      </c>
      <c r="N24" s="110">
        <v>18</v>
      </c>
      <c r="O24" s="13">
        <v>74</v>
      </c>
      <c r="P24" s="13"/>
      <c r="Q24" s="13">
        <v>74</v>
      </c>
      <c r="R24" s="14">
        <v>60</v>
      </c>
      <c r="S24" s="25">
        <v>80</v>
      </c>
      <c r="T24" s="16"/>
      <c r="U24" s="16"/>
      <c r="V24" s="17"/>
      <c r="W24" s="90"/>
      <c r="X24" s="9"/>
      <c r="Y24" s="8"/>
    </row>
    <row r="25" spans="1:28" ht="21" customHeight="1" thickBot="1" x14ac:dyDescent="0.25">
      <c r="A25" s="102" t="s">
        <v>142</v>
      </c>
      <c r="B25" s="78" t="s">
        <v>24</v>
      </c>
      <c r="C25" s="13"/>
      <c r="D25" s="13">
        <v>4</v>
      </c>
      <c r="E25" s="13"/>
      <c r="F25" s="13">
        <v>124</v>
      </c>
      <c r="G25" s="13"/>
      <c r="H25" s="13">
        <v>124</v>
      </c>
      <c r="I25" s="13">
        <v>62</v>
      </c>
      <c r="J25" s="13"/>
      <c r="K25" s="10">
        <v>62</v>
      </c>
      <c r="L25" s="13"/>
      <c r="M25" s="13"/>
      <c r="N25" s="110"/>
      <c r="O25" s="13">
        <v>34</v>
      </c>
      <c r="P25" s="13"/>
      <c r="Q25" s="13">
        <v>38</v>
      </c>
      <c r="R25" s="17">
        <v>24</v>
      </c>
      <c r="S25" s="10">
        <v>28</v>
      </c>
      <c r="T25" s="9"/>
      <c r="U25" s="9"/>
      <c r="V25" s="382"/>
      <c r="W25" s="379"/>
      <c r="X25" s="9"/>
      <c r="Y25" s="8"/>
    </row>
    <row r="26" spans="1:28" ht="22.5" customHeight="1" thickBot="1" x14ac:dyDescent="0.25">
      <c r="A26" s="103" t="s">
        <v>143</v>
      </c>
      <c r="B26" s="104" t="s">
        <v>25</v>
      </c>
      <c r="C26" s="13"/>
      <c r="D26" s="13">
        <v>4</v>
      </c>
      <c r="E26" s="13"/>
      <c r="F26" s="13">
        <v>124</v>
      </c>
      <c r="G26" s="13"/>
      <c r="H26" s="13">
        <v>124</v>
      </c>
      <c r="I26" s="13">
        <v>80</v>
      </c>
      <c r="J26" s="13"/>
      <c r="K26" s="10">
        <v>44</v>
      </c>
      <c r="L26" s="13"/>
      <c r="M26" s="13"/>
      <c r="N26" s="110"/>
      <c r="O26" s="13">
        <v>31</v>
      </c>
      <c r="P26" s="13"/>
      <c r="Q26" s="13">
        <v>41</v>
      </c>
      <c r="R26" s="10">
        <v>21</v>
      </c>
      <c r="S26" s="18">
        <v>31</v>
      </c>
      <c r="T26" s="16"/>
      <c r="U26" s="16"/>
      <c r="V26" s="387"/>
      <c r="W26" s="388"/>
      <c r="X26" s="9"/>
      <c r="Y26" s="8"/>
    </row>
    <row r="27" spans="1:28" ht="34.5" customHeight="1" thickBot="1" x14ac:dyDescent="0.25">
      <c r="A27" s="295"/>
      <c r="B27" s="296" t="s">
        <v>104</v>
      </c>
      <c r="C27" s="297"/>
      <c r="D27" s="298">
        <v>2</v>
      </c>
      <c r="E27" s="298"/>
      <c r="F27" s="298">
        <f>F28+F29+F30+F31+F32</f>
        <v>243</v>
      </c>
      <c r="G27" s="298">
        <f t="shared" ref="G27:K27" si="1">G28+G29+G30+G31+G32</f>
        <v>20</v>
      </c>
      <c r="H27" s="298">
        <f t="shared" si="1"/>
        <v>223</v>
      </c>
      <c r="I27" s="298">
        <f t="shared" si="1"/>
        <v>101</v>
      </c>
      <c r="J27" s="298">
        <f t="shared" si="1"/>
        <v>0</v>
      </c>
      <c r="K27" s="298">
        <f t="shared" si="1"/>
        <v>90</v>
      </c>
      <c r="L27" s="298">
        <f t="shared" ref="L27" si="2">L28+L29+L30+L31+L32</f>
        <v>0</v>
      </c>
      <c r="M27" s="298">
        <f t="shared" ref="M27" si="3">M28+M29+M30+M31+M32</f>
        <v>0</v>
      </c>
      <c r="N27" s="298">
        <f t="shared" ref="N27" si="4">N28+N29+N30+N31+N32</f>
        <v>0</v>
      </c>
      <c r="O27" s="298">
        <f t="shared" ref="O27" si="5">O28+O29+O30+O31+O32</f>
        <v>48</v>
      </c>
      <c r="P27" s="298">
        <f t="shared" ref="P27" si="6">P28+P29+P30+P31+P32</f>
        <v>0</v>
      </c>
      <c r="Q27" s="298">
        <f t="shared" ref="Q27" si="7">Q28+Q29+Q30+Q31+Q32</f>
        <v>92</v>
      </c>
      <c r="R27" s="298">
        <f t="shared" ref="R27:U27" si="8">R28+R29+R30+R31+R32</f>
        <v>83</v>
      </c>
      <c r="S27" s="298">
        <f t="shared" si="8"/>
        <v>0</v>
      </c>
      <c r="T27" s="298">
        <f t="shared" si="8"/>
        <v>0</v>
      </c>
      <c r="U27" s="338">
        <f t="shared" si="8"/>
        <v>0</v>
      </c>
      <c r="V27" s="468"/>
      <c r="W27" s="469"/>
      <c r="X27" s="339"/>
      <c r="Y27" s="8"/>
      <c r="AB27" s="343"/>
    </row>
    <row r="28" spans="1:28" ht="34.5" customHeight="1" thickBot="1" x14ac:dyDescent="0.25">
      <c r="A28" s="299" t="s">
        <v>120</v>
      </c>
      <c r="B28" s="300" t="s">
        <v>116</v>
      </c>
      <c r="C28" s="301"/>
      <c r="D28" s="302">
        <v>3</v>
      </c>
      <c r="E28" s="302"/>
      <c r="F28" s="302">
        <v>63</v>
      </c>
      <c r="G28" s="302"/>
      <c r="H28" s="302">
        <v>63</v>
      </c>
      <c r="I28" s="302">
        <v>43</v>
      </c>
      <c r="J28" s="302"/>
      <c r="K28" s="303">
        <v>20</v>
      </c>
      <c r="L28" s="302"/>
      <c r="M28" s="302"/>
      <c r="N28" s="304"/>
      <c r="O28" s="302"/>
      <c r="P28" s="302"/>
      <c r="Q28" s="302">
        <v>32</v>
      </c>
      <c r="R28" s="303">
        <v>31</v>
      </c>
      <c r="S28" s="305"/>
      <c r="T28" s="305"/>
      <c r="U28" s="305"/>
      <c r="V28" s="470"/>
      <c r="W28" s="471"/>
      <c r="X28" s="306"/>
      <c r="Y28" s="8"/>
    </row>
    <row r="29" spans="1:28" ht="53.25" customHeight="1" thickBot="1" x14ac:dyDescent="0.25">
      <c r="A29" s="307" t="s">
        <v>126</v>
      </c>
      <c r="B29" s="134" t="s">
        <v>26</v>
      </c>
      <c r="C29" s="175"/>
      <c r="D29" s="143">
        <v>3</v>
      </c>
      <c r="E29" s="143"/>
      <c r="F29" s="290">
        <v>70</v>
      </c>
      <c r="G29" s="290">
        <v>10</v>
      </c>
      <c r="H29" s="290">
        <v>60</v>
      </c>
      <c r="I29" s="290">
        <v>30</v>
      </c>
      <c r="J29" s="290"/>
      <c r="K29" s="26">
        <v>30</v>
      </c>
      <c r="L29" s="290"/>
      <c r="M29" s="290"/>
      <c r="N29" s="291"/>
      <c r="O29" s="290"/>
      <c r="P29" s="290"/>
      <c r="Q29" s="290">
        <v>30</v>
      </c>
      <c r="R29" s="26">
        <v>30</v>
      </c>
      <c r="S29" s="27"/>
      <c r="T29" s="27"/>
      <c r="U29" s="27"/>
      <c r="V29" s="387"/>
      <c r="W29" s="388"/>
      <c r="X29" s="308"/>
      <c r="Y29" s="8"/>
    </row>
    <row r="30" spans="1:28" ht="28.5" customHeight="1" thickTop="1" thickBot="1" x14ac:dyDescent="0.25">
      <c r="A30" s="309" t="s">
        <v>127</v>
      </c>
      <c r="B30" s="294" t="s">
        <v>129</v>
      </c>
      <c r="C30" s="281"/>
      <c r="D30" s="6">
        <v>2</v>
      </c>
      <c r="E30" s="280"/>
      <c r="F30" s="317">
        <v>46</v>
      </c>
      <c r="G30" s="328">
        <v>10</v>
      </c>
      <c r="H30" s="329">
        <v>36</v>
      </c>
      <c r="I30" s="288">
        <v>18</v>
      </c>
      <c r="J30" s="319"/>
      <c r="K30" s="329">
        <v>18</v>
      </c>
      <c r="L30" s="288"/>
      <c r="M30" s="315"/>
      <c r="N30" s="288"/>
      <c r="O30" s="330"/>
      <c r="P30" s="315"/>
      <c r="Q30" s="288">
        <v>14</v>
      </c>
      <c r="R30" s="330">
        <v>22</v>
      </c>
      <c r="S30" s="334"/>
      <c r="T30" s="333"/>
      <c r="U30" s="335"/>
      <c r="V30" s="326"/>
      <c r="W30" s="316"/>
      <c r="X30" s="336"/>
      <c r="Y30" s="8"/>
    </row>
    <row r="31" spans="1:28" ht="42.95" customHeight="1" thickBot="1" x14ac:dyDescent="0.25">
      <c r="A31" s="288" t="s">
        <v>128</v>
      </c>
      <c r="B31" s="311" t="s">
        <v>130</v>
      </c>
      <c r="C31" s="292"/>
      <c r="D31" s="293"/>
      <c r="E31" s="280"/>
      <c r="F31" s="318">
        <v>32</v>
      </c>
      <c r="G31" s="288"/>
      <c r="H31" s="288">
        <v>32</v>
      </c>
      <c r="I31" s="325">
        <v>10</v>
      </c>
      <c r="J31" s="314"/>
      <c r="K31" s="288">
        <v>22</v>
      </c>
      <c r="L31" s="327"/>
      <c r="M31" s="288"/>
      <c r="N31" s="331"/>
      <c r="O31" s="288">
        <v>32</v>
      </c>
      <c r="P31" s="280"/>
      <c r="Q31" s="288"/>
      <c r="R31" s="288"/>
      <c r="S31" s="333"/>
      <c r="T31" s="333"/>
      <c r="U31" s="333"/>
      <c r="V31" s="288"/>
      <c r="W31" s="283"/>
      <c r="X31" s="288"/>
      <c r="Y31" s="8"/>
    </row>
    <row r="32" spans="1:28" ht="28.5" customHeight="1" thickBot="1" x14ac:dyDescent="0.25">
      <c r="A32" s="310"/>
      <c r="B32" s="312" t="s">
        <v>69</v>
      </c>
      <c r="C32" s="321"/>
      <c r="D32" s="288"/>
      <c r="E32" s="322"/>
      <c r="F32" s="288">
        <v>32</v>
      </c>
      <c r="G32" s="327"/>
      <c r="H32" s="288">
        <v>32</v>
      </c>
      <c r="I32" s="325"/>
      <c r="J32" s="320"/>
      <c r="K32" s="320"/>
      <c r="L32" s="320"/>
      <c r="M32" s="320"/>
      <c r="N32" s="320"/>
      <c r="O32" s="320">
        <v>16</v>
      </c>
      <c r="P32" s="312"/>
      <c r="Q32" s="320">
        <v>16</v>
      </c>
      <c r="R32" s="320"/>
      <c r="S32" s="332"/>
      <c r="T32" s="332"/>
      <c r="U32" s="332"/>
      <c r="V32" s="320"/>
      <c r="W32" s="313"/>
      <c r="X32" s="337"/>
      <c r="Y32" s="8"/>
    </row>
    <row r="33" spans="1:29" ht="27.75" customHeight="1" thickBot="1" x14ac:dyDescent="0.25">
      <c r="A33" s="176" t="s">
        <v>27</v>
      </c>
      <c r="B33" s="177" t="s">
        <v>28</v>
      </c>
      <c r="C33" s="176">
        <v>2</v>
      </c>
      <c r="D33" s="178">
        <v>10</v>
      </c>
      <c r="E33" s="176"/>
      <c r="F33" s="179">
        <v>634</v>
      </c>
      <c r="G33" s="180">
        <f>G34+G35+G36+G37+G38+G39+G40+G41+G42+G43</f>
        <v>34</v>
      </c>
      <c r="H33" s="180">
        <f>H34+H35+H36+H37+H38+H39+H40+H41+H42+H43</f>
        <v>600</v>
      </c>
      <c r="I33" s="385">
        <f>I34+I35+I36+I37+I38+I39+I40+I41+I42+I43</f>
        <v>210</v>
      </c>
      <c r="J33" s="386"/>
      <c r="K33" s="176">
        <f>K34+K35+K36+K37+K38+K39+K40+K41+K42+K43</f>
        <v>348</v>
      </c>
      <c r="L33" s="176">
        <f>L34+L35+L36+L37+L38+L39+L40+L41+L42+L43</f>
        <v>0</v>
      </c>
      <c r="M33" s="176">
        <f>M34+M35+M36+M37+M38+M39+M40+M41+M42+M43</f>
        <v>6</v>
      </c>
      <c r="N33" s="176">
        <f t="shared" ref="N33:O33" si="9">N34+N35+N36+N37+N38+N39+N40+N41+N42+N43</f>
        <v>30</v>
      </c>
      <c r="O33" s="176">
        <f t="shared" si="9"/>
        <v>38</v>
      </c>
      <c r="P33" s="176">
        <f>P34+P35+P36+P37+P38+P39+P40+P41+P42+P43</f>
        <v>58</v>
      </c>
      <c r="Q33" s="176">
        <f>P34+Q35+P36+P37+Q38+P39+P40+Q41+Q42+Q43</f>
        <v>138</v>
      </c>
      <c r="R33" s="176">
        <f>R34+R35+R36+R37+R38+R39+R40+R41+R42+R43</f>
        <v>63</v>
      </c>
      <c r="S33" s="178">
        <f>S34+S35+S36+S37+S38+S39+S40+S41+S42+S43</f>
        <v>140</v>
      </c>
      <c r="T33" s="178">
        <f>T34+T35+T36+T37+T38+T39+T40+T41+T42+T43</f>
        <v>66</v>
      </c>
      <c r="U33" s="178">
        <f>U34+U35+U36+U37+U38+U39+U40+U41+U42+U43</f>
        <v>112</v>
      </c>
      <c r="V33" s="389">
        <f>V34+V35+V36+V37+V38+V39+V40+V41+V42+V43</f>
        <v>43</v>
      </c>
      <c r="W33" s="386"/>
      <c r="X33" s="176"/>
      <c r="Y33" s="8">
        <f>SUM(Y23:Y29)</f>
        <v>0</v>
      </c>
    </row>
    <row r="34" spans="1:29" ht="33" customHeight="1" thickTop="1" thickBot="1" x14ac:dyDescent="0.25">
      <c r="A34" s="212" t="s">
        <v>29</v>
      </c>
      <c r="B34" s="76" t="s">
        <v>79</v>
      </c>
      <c r="C34" s="423"/>
      <c r="D34" s="213">
        <v>3</v>
      </c>
      <c r="E34" s="214"/>
      <c r="F34" s="215">
        <v>58</v>
      </c>
      <c r="G34" s="235">
        <v>6</v>
      </c>
      <c r="H34" s="215">
        <v>52</v>
      </c>
      <c r="I34" s="426">
        <v>26</v>
      </c>
      <c r="J34" s="400"/>
      <c r="K34" s="215">
        <v>26</v>
      </c>
      <c r="L34" s="216"/>
      <c r="M34" s="67"/>
      <c r="N34" s="217"/>
      <c r="O34" s="66"/>
      <c r="P34" s="399">
        <v>28</v>
      </c>
      <c r="Q34" s="400"/>
      <c r="R34" s="215">
        <v>24</v>
      </c>
      <c r="S34" s="218"/>
      <c r="T34" s="218"/>
      <c r="U34" s="219"/>
      <c r="V34" s="376"/>
      <c r="W34" s="377"/>
      <c r="X34" s="146"/>
      <c r="Y34" s="8"/>
    </row>
    <row r="35" spans="1:29" ht="31.5" customHeight="1" thickBot="1" x14ac:dyDescent="0.25">
      <c r="A35" s="220" t="s">
        <v>30</v>
      </c>
      <c r="B35" s="221" t="s">
        <v>80</v>
      </c>
      <c r="C35" s="424"/>
      <c r="D35" s="222">
        <v>2</v>
      </c>
      <c r="E35" s="223"/>
      <c r="F35" s="224">
        <v>42</v>
      </c>
      <c r="G35" s="225">
        <v>4</v>
      </c>
      <c r="H35" s="226">
        <v>38</v>
      </c>
      <c r="I35" s="227">
        <v>20</v>
      </c>
      <c r="J35" s="223"/>
      <c r="K35" s="226">
        <v>18</v>
      </c>
      <c r="L35" s="228"/>
      <c r="M35" s="91"/>
      <c r="N35" s="174"/>
      <c r="O35" s="66"/>
      <c r="P35" s="229"/>
      <c r="Q35" s="222">
        <v>38</v>
      </c>
      <c r="R35" s="226"/>
      <c r="S35" s="230"/>
      <c r="T35" s="231"/>
      <c r="U35" s="232"/>
      <c r="V35" s="233"/>
      <c r="W35" s="231"/>
      <c r="X35" s="234"/>
      <c r="Y35" s="8"/>
    </row>
    <row r="36" spans="1:29" ht="33" customHeight="1" thickBot="1" x14ac:dyDescent="0.25">
      <c r="A36" s="144" t="s">
        <v>31</v>
      </c>
      <c r="B36" s="145" t="s">
        <v>82</v>
      </c>
      <c r="C36" s="68"/>
      <c r="D36" s="74">
        <v>4</v>
      </c>
      <c r="E36" s="64"/>
      <c r="F36" s="63">
        <v>40</v>
      </c>
      <c r="G36" s="64">
        <v>6</v>
      </c>
      <c r="H36" s="63">
        <v>34</v>
      </c>
      <c r="I36" s="395">
        <v>16</v>
      </c>
      <c r="J36" s="396"/>
      <c r="K36" s="63">
        <v>18</v>
      </c>
      <c r="L36" s="65"/>
      <c r="M36" s="237"/>
      <c r="N36" s="239"/>
      <c r="O36" s="238"/>
      <c r="P36" s="395"/>
      <c r="Q36" s="396"/>
      <c r="R36" s="74"/>
      <c r="S36" s="74">
        <v>34</v>
      </c>
      <c r="T36" s="74"/>
      <c r="U36" s="74"/>
      <c r="V36" s="397"/>
      <c r="W36" s="396"/>
      <c r="X36" s="63"/>
      <c r="Y36" s="8"/>
    </row>
    <row r="37" spans="1:29" ht="28.5" customHeight="1" thickBot="1" x14ac:dyDescent="0.25">
      <c r="A37" s="67" t="s">
        <v>32</v>
      </c>
      <c r="B37" s="81" t="s">
        <v>81</v>
      </c>
      <c r="C37" s="67">
        <v>4</v>
      </c>
      <c r="D37" s="80"/>
      <c r="E37" s="63"/>
      <c r="F37" s="63">
        <v>103</v>
      </c>
      <c r="G37" s="63">
        <v>3</v>
      </c>
      <c r="H37" s="63">
        <v>100</v>
      </c>
      <c r="I37" s="398">
        <v>40</v>
      </c>
      <c r="J37" s="394"/>
      <c r="K37" s="63">
        <v>36</v>
      </c>
      <c r="L37" s="65"/>
      <c r="M37" s="236">
        <v>6</v>
      </c>
      <c r="N37" s="240">
        <v>18</v>
      </c>
      <c r="O37" s="64"/>
      <c r="P37" s="393">
        <v>30</v>
      </c>
      <c r="Q37" s="394"/>
      <c r="R37" s="74">
        <v>36</v>
      </c>
      <c r="S37" s="73">
        <v>34</v>
      </c>
      <c r="T37" s="73"/>
      <c r="U37" s="73"/>
      <c r="V37" s="398"/>
      <c r="W37" s="394"/>
      <c r="X37" s="70"/>
      <c r="Y37" s="8"/>
    </row>
    <row r="38" spans="1:29" ht="26.45" customHeight="1" thickBot="1" x14ac:dyDescent="0.25">
      <c r="A38" s="67" t="s">
        <v>121</v>
      </c>
      <c r="B38" s="285" t="s">
        <v>122</v>
      </c>
      <c r="C38" s="67"/>
      <c r="D38" s="80"/>
      <c r="E38" s="63"/>
      <c r="F38" s="63">
        <v>45</v>
      </c>
      <c r="G38" s="63">
        <v>3</v>
      </c>
      <c r="H38" s="63">
        <v>42</v>
      </c>
      <c r="I38" s="277">
        <v>20</v>
      </c>
      <c r="J38" s="278"/>
      <c r="K38" s="63">
        <v>16</v>
      </c>
      <c r="L38" s="65"/>
      <c r="M38" s="67"/>
      <c r="N38" s="286"/>
      <c r="O38" s="64"/>
      <c r="P38" s="279"/>
      <c r="Q38" s="287">
        <v>42</v>
      </c>
      <c r="R38" s="75"/>
      <c r="S38" s="75"/>
      <c r="T38" s="69"/>
      <c r="U38" s="73"/>
      <c r="V38" s="277"/>
      <c r="W38" s="278"/>
      <c r="X38" s="70"/>
      <c r="Y38" s="8"/>
    </row>
    <row r="39" spans="1:29" ht="27.75" customHeight="1" thickBot="1" x14ac:dyDescent="0.25">
      <c r="A39" s="282" t="s">
        <v>34</v>
      </c>
      <c r="B39" s="289" t="s">
        <v>35</v>
      </c>
      <c r="C39" s="64">
        <v>6</v>
      </c>
      <c r="D39" s="73"/>
      <c r="E39" s="63"/>
      <c r="F39" s="63">
        <v>44</v>
      </c>
      <c r="G39" s="63">
        <v>4</v>
      </c>
      <c r="H39" s="63">
        <v>40</v>
      </c>
      <c r="I39" s="398">
        <v>14</v>
      </c>
      <c r="J39" s="394"/>
      <c r="K39" s="63">
        <v>14</v>
      </c>
      <c r="L39" s="64"/>
      <c r="M39" s="65"/>
      <c r="N39" s="67">
        <v>12</v>
      </c>
      <c r="O39" s="64"/>
      <c r="P39" s="391"/>
      <c r="Q39" s="392"/>
      <c r="R39" s="284"/>
      <c r="S39" s="324"/>
      <c r="T39" s="323"/>
      <c r="U39" s="73">
        <v>40</v>
      </c>
      <c r="V39" s="393"/>
      <c r="W39" s="394"/>
      <c r="X39" s="70"/>
      <c r="Y39" s="8"/>
    </row>
    <row r="40" spans="1:29" ht="39" customHeight="1" thickBot="1" x14ac:dyDescent="0.25">
      <c r="A40" s="30" t="s">
        <v>36</v>
      </c>
      <c r="B40" s="78" t="s">
        <v>33</v>
      </c>
      <c r="C40" s="79"/>
      <c r="D40" s="9">
        <v>7</v>
      </c>
      <c r="E40" s="10"/>
      <c r="F40" s="10">
        <v>38</v>
      </c>
      <c r="G40" s="10">
        <v>4</v>
      </c>
      <c r="H40" s="10">
        <v>34</v>
      </c>
      <c r="I40" s="382">
        <v>16</v>
      </c>
      <c r="J40" s="379"/>
      <c r="K40" s="10">
        <v>18</v>
      </c>
      <c r="L40" s="13"/>
      <c r="M40" s="9"/>
      <c r="N40" s="113"/>
      <c r="O40" s="22"/>
      <c r="P40" s="390"/>
      <c r="Q40" s="379"/>
      <c r="R40" s="22"/>
      <c r="S40" s="13"/>
      <c r="T40" s="22"/>
      <c r="U40" s="21"/>
      <c r="V40" s="382">
        <v>34</v>
      </c>
      <c r="W40" s="379"/>
      <c r="X40" s="9"/>
      <c r="Y40" s="8"/>
      <c r="AC40" s="340"/>
    </row>
    <row r="41" spans="1:29" ht="41.25" customHeight="1" thickBot="1" x14ac:dyDescent="0.25">
      <c r="A41" s="30" t="s">
        <v>37</v>
      </c>
      <c r="B41" s="77" t="s">
        <v>38</v>
      </c>
      <c r="C41" s="13"/>
      <c r="D41" s="9">
        <v>6</v>
      </c>
      <c r="E41" s="10"/>
      <c r="F41" s="10">
        <v>84</v>
      </c>
      <c r="G41" s="10">
        <v>4</v>
      </c>
      <c r="H41" s="10">
        <v>80</v>
      </c>
      <c r="I41" s="17">
        <v>40</v>
      </c>
      <c r="J41" s="22"/>
      <c r="K41" s="10">
        <v>40</v>
      </c>
      <c r="L41" s="13"/>
      <c r="M41" s="13"/>
      <c r="N41" s="110"/>
      <c r="O41" s="22"/>
      <c r="P41" s="29"/>
      <c r="Q41" s="16"/>
      <c r="R41" s="21"/>
      <c r="S41" s="21"/>
      <c r="T41" s="21">
        <v>40</v>
      </c>
      <c r="U41" s="21">
        <v>40</v>
      </c>
      <c r="V41" s="9"/>
      <c r="W41" s="9"/>
      <c r="X41" s="9"/>
      <c r="Y41" s="8"/>
    </row>
    <row r="42" spans="1:29" ht="32.1" customHeight="1" thickBot="1" x14ac:dyDescent="0.25">
      <c r="A42" s="10" t="s">
        <v>39</v>
      </c>
      <c r="B42" s="28" t="s">
        <v>20</v>
      </c>
      <c r="C42" s="10"/>
      <c r="D42" s="9" t="s">
        <v>115</v>
      </c>
      <c r="E42" s="10"/>
      <c r="F42" s="10">
        <v>142</v>
      </c>
      <c r="G42" s="10"/>
      <c r="H42" s="10">
        <v>142</v>
      </c>
      <c r="I42" s="17"/>
      <c r="J42" s="22"/>
      <c r="K42" s="10">
        <v>142</v>
      </c>
      <c r="L42" s="13"/>
      <c r="M42" s="13"/>
      <c r="N42" s="111"/>
      <c r="O42" s="22"/>
      <c r="P42" s="37"/>
      <c r="Q42" s="20"/>
      <c r="R42" s="9">
        <v>3</v>
      </c>
      <c r="S42" s="9">
        <v>72</v>
      </c>
      <c r="T42" s="22">
        <v>26</v>
      </c>
      <c r="U42" s="22">
        <v>32</v>
      </c>
      <c r="V42" s="9">
        <v>9</v>
      </c>
      <c r="W42" s="9"/>
      <c r="X42" s="9"/>
      <c r="Y42" s="8">
        <f>SUM(R42:X42)</f>
        <v>142</v>
      </c>
    </row>
    <row r="43" spans="1:29" ht="26.45" customHeight="1" thickBot="1" x14ac:dyDescent="0.25">
      <c r="A43" s="122" t="s">
        <v>105</v>
      </c>
      <c r="B43" s="134" t="s">
        <v>77</v>
      </c>
      <c r="C43" s="135"/>
      <c r="D43" s="136">
        <v>1</v>
      </c>
      <c r="E43" s="136"/>
      <c r="F43" s="136">
        <v>38</v>
      </c>
      <c r="G43" s="136"/>
      <c r="H43" s="136">
        <v>38</v>
      </c>
      <c r="I43" s="136">
        <v>18</v>
      </c>
      <c r="J43" s="136"/>
      <c r="K43" s="137">
        <v>20</v>
      </c>
      <c r="L43" s="136"/>
      <c r="M43" s="136"/>
      <c r="N43" s="138"/>
      <c r="O43" s="139">
        <v>38</v>
      </c>
      <c r="P43" s="140"/>
      <c r="Q43" s="141"/>
      <c r="R43" s="125"/>
      <c r="S43" s="125"/>
      <c r="T43" s="141"/>
      <c r="U43" s="141"/>
      <c r="V43" s="142"/>
      <c r="W43" s="143"/>
      <c r="X43" s="122"/>
      <c r="Y43" s="8"/>
    </row>
    <row r="44" spans="1:29" ht="171" customHeight="1" thickTop="1" thickBot="1" x14ac:dyDescent="0.25">
      <c r="A44" s="181" t="s">
        <v>40</v>
      </c>
      <c r="B44" s="182" t="s">
        <v>41</v>
      </c>
      <c r="C44" s="181">
        <v>4</v>
      </c>
      <c r="D44" s="183">
        <v>13</v>
      </c>
      <c r="E44" s="181"/>
      <c r="F44" s="184">
        <f>F45</f>
        <v>3018</v>
      </c>
      <c r="G44" s="181">
        <f>G45</f>
        <v>54</v>
      </c>
      <c r="H44" s="181">
        <f>H45</f>
        <v>2964</v>
      </c>
      <c r="I44" s="373">
        <f>I45</f>
        <v>532</v>
      </c>
      <c r="J44" s="375"/>
      <c r="K44" s="181">
        <f>K45</f>
        <v>528</v>
      </c>
      <c r="L44" s="185">
        <f>L45</f>
        <v>1800</v>
      </c>
      <c r="M44" s="185">
        <f>M45</f>
        <v>40</v>
      </c>
      <c r="N44" s="186">
        <f>N45</f>
        <v>64</v>
      </c>
      <c r="O44" s="185"/>
      <c r="P44" s="373">
        <f>Q45</f>
        <v>0</v>
      </c>
      <c r="Q44" s="375"/>
      <c r="R44" s="181">
        <f>R45</f>
        <v>0</v>
      </c>
      <c r="S44" s="181">
        <f>S45</f>
        <v>341</v>
      </c>
      <c r="T44" s="185">
        <f>T45</f>
        <v>546</v>
      </c>
      <c r="U44" s="181">
        <f>U45</f>
        <v>716</v>
      </c>
      <c r="V44" s="373">
        <f>V45</f>
        <v>569</v>
      </c>
      <c r="W44" s="375"/>
      <c r="X44" s="181">
        <f>X45</f>
        <v>792</v>
      </c>
      <c r="Y44" s="8"/>
    </row>
    <row r="45" spans="1:29" ht="26.25" customHeight="1" thickTop="1" thickBot="1" x14ac:dyDescent="0.25">
      <c r="A45" s="187" t="s">
        <v>42</v>
      </c>
      <c r="B45" s="188" t="s">
        <v>43</v>
      </c>
      <c r="C45" s="187">
        <v>4</v>
      </c>
      <c r="D45" s="189">
        <v>13</v>
      </c>
      <c r="E45" s="187"/>
      <c r="F45" s="187">
        <f>F46+F51+F58+F62</f>
        <v>3018</v>
      </c>
      <c r="G45" s="187">
        <f>G46+G51+G58+G62</f>
        <v>54</v>
      </c>
      <c r="H45" s="187">
        <f>H46+H51+H58+H62</f>
        <v>2964</v>
      </c>
      <c r="I45" s="428">
        <f>I46+I51+I58+I62</f>
        <v>532</v>
      </c>
      <c r="J45" s="429"/>
      <c r="K45" s="187">
        <f t="shared" ref="K45:N45" si="10">K46+K51+K58+K62</f>
        <v>528</v>
      </c>
      <c r="L45" s="187">
        <f t="shared" si="10"/>
        <v>1800</v>
      </c>
      <c r="M45" s="241">
        <f t="shared" si="10"/>
        <v>40</v>
      </c>
      <c r="N45" s="242">
        <f t="shared" si="10"/>
        <v>64</v>
      </c>
      <c r="O45" s="243"/>
      <c r="P45" s="244"/>
      <c r="Q45" s="256">
        <f>P46</f>
        <v>0</v>
      </c>
      <c r="R45" s="256">
        <f>R46</f>
        <v>0</v>
      </c>
      <c r="S45" s="256">
        <f>S46+S51+S58</f>
        <v>341</v>
      </c>
      <c r="T45" s="256">
        <f>T46+T51+T58</f>
        <v>546</v>
      </c>
      <c r="U45" s="257">
        <f>U46+U51+U58</f>
        <v>716</v>
      </c>
      <c r="V45" s="257">
        <f>V46+V51+V58+V62+AA60</f>
        <v>569</v>
      </c>
      <c r="W45" s="258"/>
      <c r="X45" s="257">
        <f>X46+X51+X58+X62</f>
        <v>792</v>
      </c>
      <c r="Y45" s="255"/>
      <c r="Z45" s="341"/>
    </row>
    <row r="46" spans="1:29" ht="58.5" customHeight="1" thickTop="1" thickBot="1" x14ac:dyDescent="0.25">
      <c r="A46" s="190" t="s">
        <v>44</v>
      </c>
      <c r="B46" s="191" t="s">
        <v>83</v>
      </c>
      <c r="C46" s="190">
        <v>1</v>
      </c>
      <c r="D46" s="272">
        <v>3</v>
      </c>
      <c r="E46" s="192"/>
      <c r="F46" s="190">
        <f>F47+F48+F49+F50</f>
        <v>656</v>
      </c>
      <c r="G46" s="190">
        <f>G47+G48</f>
        <v>12</v>
      </c>
      <c r="H46" s="194">
        <f>H47+H48+H49+H50</f>
        <v>644</v>
      </c>
      <c r="I46" s="427">
        <f>I47+I48</f>
        <v>130</v>
      </c>
      <c r="J46" s="384"/>
      <c r="K46" s="190">
        <f>K47+K48</f>
        <v>130</v>
      </c>
      <c r="L46" s="195">
        <f>L49+L50</f>
        <v>360</v>
      </c>
      <c r="M46" s="195">
        <v>8</v>
      </c>
      <c r="N46" s="196">
        <v>16</v>
      </c>
      <c r="O46" s="195"/>
      <c r="P46" s="427">
        <f>Q47+P48+P49</f>
        <v>0</v>
      </c>
      <c r="Q46" s="433"/>
      <c r="R46" s="197">
        <f>R47+R48+R49+R50</f>
        <v>0</v>
      </c>
      <c r="S46" s="197">
        <f>S47+S48+S49+S50</f>
        <v>178</v>
      </c>
      <c r="T46" s="197">
        <f>T47+T48+T49+T50</f>
        <v>322</v>
      </c>
      <c r="U46" s="197">
        <f>U47+U48+U49+U50</f>
        <v>144</v>
      </c>
      <c r="V46" s="383"/>
      <c r="W46" s="384"/>
      <c r="X46" s="192"/>
      <c r="Y46" s="8"/>
    </row>
    <row r="47" spans="1:29" ht="36" customHeight="1" thickBot="1" x14ac:dyDescent="0.25">
      <c r="A47" s="10" t="s">
        <v>45</v>
      </c>
      <c r="B47" s="88" t="s">
        <v>84</v>
      </c>
      <c r="C47" s="10"/>
      <c r="D47" s="16">
        <v>5</v>
      </c>
      <c r="E47" s="10"/>
      <c r="F47" s="10">
        <v>130</v>
      </c>
      <c r="G47" s="30">
        <v>6</v>
      </c>
      <c r="H47" s="31">
        <v>124</v>
      </c>
      <c r="I47" s="17">
        <v>60</v>
      </c>
      <c r="J47" s="22"/>
      <c r="K47" s="10">
        <v>60</v>
      </c>
      <c r="L47" s="13"/>
      <c r="M47" s="13">
        <v>4</v>
      </c>
      <c r="N47" s="110"/>
      <c r="O47" s="13"/>
      <c r="P47" s="17"/>
      <c r="Q47" s="22"/>
      <c r="R47" s="10"/>
      <c r="S47" s="6">
        <v>62</v>
      </c>
      <c r="T47" s="9">
        <v>62</v>
      </c>
      <c r="U47" s="9"/>
      <c r="V47" s="9"/>
      <c r="W47" s="9"/>
      <c r="X47" s="9"/>
      <c r="Y47" s="8"/>
    </row>
    <row r="48" spans="1:29" ht="26.1" customHeight="1" thickBot="1" x14ac:dyDescent="0.25">
      <c r="A48" s="5" t="s">
        <v>46</v>
      </c>
      <c r="B48" s="87" t="s">
        <v>85</v>
      </c>
      <c r="C48" s="264">
        <v>5</v>
      </c>
      <c r="D48" s="265"/>
      <c r="E48" s="10"/>
      <c r="F48" s="10">
        <v>166</v>
      </c>
      <c r="G48" s="9">
        <v>6</v>
      </c>
      <c r="H48" s="32">
        <v>160</v>
      </c>
      <c r="I48" s="378">
        <v>70</v>
      </c>
      <c r="J48" s="379"/>
      <c r="K48" s="10">
        <v>70</v>
      </c>
      <c r="L48" s="13"/>
      <c r="M48" s="13">
        <v>4</v>
      </c>
      <c r="N48" s="112">
        <v>16</v>
      </c>
      <c r="O48" s="13"/>
      <c r="P48" s="378"/>
      <c r="Q48" s="379"/>
      <c r="R48" s="25"/>
      <c r="S48" s="16">
        <v>80</v>
      </c>
      <c r="T48" s="16">
        <v>80</v>
      </c>
      <c r="U48" s="16"/>
      <c r="V48" s="378"/>
      <c r="W48" s="379"/>
      <c r="X48" s="9"/>
      <c r="Y48" s="8"/>
    </row>
    <row r="49" spans="1:34" ht="30" customHeight="1" thickBot="1" x14ac:dyDescent="0.25">
      <c r="A49" s="82" t="s">
        <v>47</v>
      </c>
      <c r="B49" s="347" t="s">
        <v>48</v>
      </c>
      <c r="C49" s="82"/>
      <c r="D49" s="267">
        <v>5</v>
      </c>
      <c r="E49" s="13"/>
      <c r="F49" s="10">
        <v>216</v>
      </c>
      <c r="G49" s="9"/>
      <c r="H49" s="33">
        <v>216</v>
      </c>
      <c r="I49" s="382"/>
      <c r="J49" s="379"/>
      <c r="K49" s="10"/>
      <c r="L49" s="13">
        <v>216</v>
      </c>
      <c r="M49" s="13"/>
      <c r="N49" s="111"/>
      <c r="O49" s="13"/>
      <c r="P49" s="378"/>
      <c r="Q49" s="379"/>
      <c r="R49" s="25"/>
      <c r="S49" s="16">
        <v>36</v>
      </c>
      <c r="T49" s="16">
        <v>180</v>
      </c>
      <c r="U49" s="16"/>
      <c r="V49" s="378"/>
      <c r="W49" s="379"/>
      <c r="X49" s="9"/>
      <c r="Y49" s="8"/>
    </row>
    <row r="50" spans="1:34" ht="27.75" customHeight="1" thickBot="1" x14ac:dyDescent="0.25">
      <c r="A50" s="82" t="s">
        <v>49</v>
      </c>
      <c r="B50" s="83" t="s">
        <v>50</v>
      </c>
      <c r="C50" s="268"/>
      <c r="D50" s="271">
        <v>6</v>
      </c>
      <c r="E50" s="13"/>
      <c r="F50" s="10">
        <v>144</v>
      </c>
      <c r="G50" s="10"/>
      <c r="H50" s="34">
        <v>144</v>
      </c>
      <c r="I50" s="390"/>
      <c r="J50" s="379"/>
      <c r="K50" s="10"/>
      <c r="L50" s="13">
        <v>144</v>
      </c>
      <c r="M50" s="13"/>
      <c r="N50" s="113"/>
      <c r="O50" s="13"/>
      <c r="P50" s="382"/>
      <c r="Q50" s="379"/>
      <c r="R50" s="16"/>
      <c r="S50" s="16"/>
      <c r="T50" s="16"/>
      <c r="U50" s="16">
        <v>144</v>
      </c>
      <c r="V50" s="378"/>
      <c r="W50" s="379"/>
      <c r="X50" s="9"/>
      <c r="Y50" s="8"/>
    </row>
    <row r="51" spans="1:34" ht="28.5" customHeight="1" thickBot="1" x14ac:dyDescent="0.25">
      <c r="A51" s="190" t="s">
        <v>51</v>
      </c>
      <c r="B51" s="266" t="s">
        <v>88</v>
      </c>
      <c r="C51" s="269">
        <v>1</v>
      </c>
      <c r="D51" s="270">
        <v>5</v>
      </c>
      <c r="E51" s="201"/>
      <c r="F51" s="190">
        <f>F52+F53+F54+F55+F56+F57</f>
        <v>1452</v>
      </c>
      <c r="G51" s="190">
        <f>G52+G53+G54+G55</f>
        <v>24</v>
      </c>
      <c r="H51" s="190">
        <f>H52+H53+H54+H55+H56+H57</f>
        <v>1428</v>
      </c>
      <c r="I51" s="425">
        <f>I52+I53+I54+I55</f>
        <v>268</v>
      </c>
      <c r="J51" s="381"/>
      <c r="K51" s="190">
        <f>K52+K53+K54+K55</f>
        <v>266</v>
      </c>
      <c r="L51" s="195">
        <f>L56+L57</f>
        <v>864</v>
      </c>
      <c r="M51" s="195">
        <f>M52+M53+M54+M55</f>
        <v>14</v>
      </c>
      <c r="N51" s="200">
        <v>16</v>
      </c>
      <c r="O51" s="201"/>
      <c r="P51" s="434"/>
      <c r="Q51" s="381"/>
      <c r="R51" s="193"/>
      <c r="S51" s="202">
        <f>S52+S53+S54+S55+S56</f>
        <v>163</v>
      </c>
      <c r="T51" s="203">
        <f>T52+T53+T54+T55+T56</f>
        <v>224</v>
      </c>
      <c r="U51" s="203">
        <f>U53+U54+U55+U56+U57</f>
        <v>572</v>
      </c>
      <c r="V51" s="380">
        <f>V54+V55+V56+V57</f>
        <v>469</v>
      </c>
      <c r="W51" s="381"/>
      <c r="X51" s="204"/>
      <c r="Y51" s="8"/>
      <c r="AH51" s="106"/>
    </row>
    <row r="52" spans="1:34" ht="36" customHeight="1" thickBot="1" x14ac:dyDescent="0.25">
      <c r="A52" s="10" t="s">
        <v>52</v>
      </c>
      <c r="B52" s="88" t="s">
        <v>89</v>
      </c>
      <c r="C52" s="10"/>
      <c r="D52" s="25">
        <v>5</v>
      </c>
      <c r="E52" s="10"/>
      <c r="F52" s="10">
        <v>136</v>
      </c>
      <c r="G52" s="10">
        <v>6</v>
      </c>
      <c r="H52" s="10">
        <v>130</v>
      </c>
      <c r="I52" s="378">
        <v>66</v>
      </c>
      <c r="J52" s="379"/>
      <c r="K52" s="10">
        <v>62</v>
      </c>
      <c r="L52" s="13"/>
      <c r="M52" s="79">
        <v>2</v>
      </c>
      <c r="N52" s="114"/>
      <c r="O52" s="13"/>
      <c r="P52" s="378"/>
      <c r="Q52" s="379"/>
      <c r="R52" s="25"/>
      <c r="S52" s="16">
        <v>62</v>
      </c>
      <c r="T52" s="16">
        <v>68</v>
      </c>
      <c r="U52" s="16"/>
      <c r="V52" s="378"/>
      <c r="W52" s="379"/>
      <c r="X52" s="9"/>
      <c r="Y52" s="8"/>
    </row>
    <row r="53" spans="1:34" ht="33" customHeight="1" thickBot="1" x14ac:dyDescent="0.25">
      <c r="A53" s="10" t="s">
        <v>53</v>
      </c>
      <c r="B53" s="87" t="s">
        <v>90</v>
      </c>
      <c r="C53" s="10"/>
      <c r="D53" s="16">
        <v>6</v>
      </c>
      <c r="E53" s="10"/>
      <c r="F53" s="10">
        <v>130</v>
      </c>
      <c r="G53" s="10">
        <v>6</v>
      </c>
      <c r="H53" s="10">
        <v>124</v>
      </c>
      <c r="I53" s="24">
        <v>60</v>
      </c>
      <c r="J53" s="21"/>
      <c r="K53" s="10">
        <v>60</v>
      </c>
      <c r="L53" s="13"/>
      <c r="M53" s="13">
        <v>4</v>
      </c>
      <c r="N53" s="114"/>
      <c r="O53" s="13"/>
      <c r="P53" s="24"/>
      <c r="Q53" s="21"/>
      <c r="R53" s="25"/>
      <c r="S53" s="27">
        <v>29</v>
      </c>
      <c r="T53" s="16">
        <v>54</v>
      </c>
      <c r="U53" s="16">
        <v>41</v>
      </c>
      <c r="V53" s="16"/>
      <c r="W53" s="16"/>
      <c r="X53" s="9"/>
      <c r="Y53" s="8"/>
    </row>
    <row r="54" spans="1:34" ht="30.95" customHeight="1" thickBot="1" x14ac:dyDescent="0.25">
      <c r="A54" s="10" t="s">
        <v>86</v>
      </c>
      <c r="B54" s="88" t="s">
        <v>91</v>
      </c>
      <c r="C54" s="10"/>
      <c r="D54" s="16">
        <v>7</v>
      </c>
      <c r="E54" s="10"/>
      <c r="F54" s="10">
        <v>168</v>
      </c>
      <c r="G54" s="10">
        <v>6</v>
      </c>
      <c r="H54" s="10">
        <v>162</v>
      </c>
      <c r="I54" s="24">
        <v>78</v>
      </c>
      <c r="J54" s="21"/>
      <c r="K54" s="10">
        <v>80</v>
      </c>
      <c r="L54" s="13"/>
      <c r="M54" s="13">
        <v>4</v>
      </c>
      <c r="N54" s="114"/>
      <c r="O54" s="13"/>
      <c r="P54" s="24"/>
      <c r="Q54" s="21"/>
      <c r="R54" s="25"/>
      <c r="S54" s="27"/>
      <c r="T54" s="16">
        <v>30</v>
      </c>
      <c r="U54" s="16">
        <v>59</v>
      </c>
      <c r="V54" s="24">
        <v>73</v>
      </c>
      <c r="W54" s="21"/>
      <c r="X54" s="9"/>
      <c r="Y54" s="8"/>
      <c r="AG54">
        <f>Z49+Z50+Z56+Z57+Z60+Z61+Z65+Z66</f>
        <v>0</v>
      </c>
    </row>
    <row r="55" spans="1:34" ht="35.1" customHeight="1" thickBot="1" x14ac:dyDescent="0.25">
      <c r="A55" s="10" t="s">
        <v>87</v>
      </c>
      <c r="B55" s="86" t="s">
        <v>92</v>
      </c>
      <c r="C55" s="10">
        <v>7</v>
      </c>
      <c r="D55" s="16"/>
      <c r="E55" s="10"/>
      <c r="F55" s="10">
        <v>154</v>
      </c>
      <c r="G55" s="10">
        <v>6</v>
      </c>
      <c r="H55" s="10">
        <v>148</v>
      </c>
      <c r="I55" s="24">
        <v>64</v>
      </c>
      <c r="J55" s="21"/>
      <c r="K55" s="10">
        <v>64</v>
      </c>
      <c r="L55" s="13"/>
      <c r="M55" s="13">
        <v>4</v>
      </c>
      <c r="N55" s="114">
        <v>16</v>
      </c>
      <c r="O55" s="13"/>
      <c r="P55" s="24"/>
      <c r="Q55" s="21"/>
      <c r="R55" s="25"/>
      <c r="S55" s="27"/>
      <c r="T55" s="16"/>
      <c r="U55" s="16">
        <v>40</v>
      </c>
      <c r="V55" s="24">
        <v>108</v>
      </c>
      <c r="W55" s="21"/>
      <c r="X55" s="9"/>
      <c r="Y55" s="8"/>
    </row>
    <row r="56" spans="1:34" ht="23.45" customHeight="1" thickBot="1" x14ac:dyDescent="0.25">
      <c r="A56" s="10" t="s">
        <v>54</v>
      </c>
      <c r="B56" s="71" t="s">
        <v>48</v>
      </c>
      <c r="C56" s="10"/>
      <c r="D56" s="16">
        <v>7</v>
      </c>
      <c r="E56" s="10"/>
      <c r="F56" s="10">
        <v>432</v>
      </c>
      <c r="G56" s="10"/>
      <c r="H56" s="10">
        <v>432</v>
      </c>
      <c r="I56" s="382"/>
      <c r="J56" s="379"/>
      <c r="K56" s="10"/>
      <c r="L56" s="13">
        <v>432</v>
      </c>
      <c r="M56" s="13"/>
      <c r="N56" s="113"/>
      <c r="O56" s="13"/>
      <c r="P56" s="378"/>
      <c r="Q56" s="379"/>
      <c r="R56" s="10"/>
      <c r="S56" s="26">
        <v>72</v>
      </c>
      <c r="T56" s="9">
        <v>72</v>
      </c>
      <c r="U56" s="9">
        <v>144</v>
      </c>
      <c r="V56" s="382">
        <v>144</v>
      </c>
      <c r="W56" s="379"/>
      <c r="X56" s="9"/>
      <c r="Y56" s="8"/>
    </row>
    <row r="57" spans="1:34" ht="35.1" customHeight="1" thickBot="1" x14ac:dyDescent="0.25">
      <c r="A57" s="10" t="s">
        <v>55</v>
      </c>
      <c r="B57" s="11" t="s">
        <v>50</v>
      </c>
      <c r="C57" s="10"/>
      <c r="D57" s="16">
        <v>7</v>
      </c>
      <c r="E57" s="10">
        <v>6</v>
      </c>
      <c r="F57" s="10">
        <v>432</v>
      </c>
      <c r="G57" s="10"/>
      <c r="H57" s="10">
        <v>432</v>
      </c>
      <c r="I57" s="382"/>
      <c r="J57" s="379"/>
      <c r="K57" s="10"/>
      <c r="L57" s="13">
        <v>432</v>
      </c>
      <c r="M57" s="13"/>
      <c r="N57" s="113"/>
      <c r="O57" s="13"/>
      <c r="P57" s="378"/>
      <c r="Q57" s="379"/>
      <c r="R57" s="25"/>
      <c r="S57" s="16"/>
      <c r="T57" s="16"/>
      <c r="U57" s="16">
        <v>288</v>
      </c>
      <c r="V57" s="382">
        <v>144</v>
      </c>
      <c r="W57" s="379"/>
      <c r="X57" s="9"/>
      <c r="Y57" s="8"/>
    </row>
    <row r="58" spans="1:34" ht="38.450000000000003" customHeight="1" thickBot="1" x14ac:dyDescent="0.25">
      <c r="A58" s="190" t="s">
        <v>56</v>
      </c>
      <c r="B58" s="198" t="s">
        <v>93</v>
      </c>
      <c r="C58" s="190">
        <v>1</v>
      </c>
      <c r="D58" s="203">
        <v>2</v>
      </c>
      <c r="E58" s="192"/>
      <c r="F58" s="190">
        <f>F59+F60+F61</f>
        <v>406</v>
      </c>
      <c r="G58" s="190">
        <f>G59</f>
        <v>6</v>
      </c>
      <c r="H58" s="190">
        <f>H59+H60+H61</f>
        <v>400</v>
      </c>
      <c r="I58" s="425">
        <f>I59</f>
        <v>64</v>
      </c>
      <c r="J58" s="381"/>
      <c r="K58" s="190">
        <f>K59</f>
        <v>62</v>
      </c>
      <c r="L58" s="195">
        <f>L60+L61</f>
        <v>252</v>
      </c>
      <c r="M58" s="195">
        <f>M59</f>
        <v>6</v>
      </c>
      <c r="N58" s="200">
        <v>16</v>
      </c>
      <c r="O58" s="201"/>
      <c r="P58" s="380"/>
      <c r="Q58" s="381"/>
      <c r="R58" s="199"/>
      <c r="S58" s="205"/>
      <c r="T58" s="199"/>
      <c r="U58" s="203">
        <f>SUM(U59:U59)</f>
        <v>0</v>
      </c>
      <c r="V58" s="452">
        <f>SUM(V59:W61)</f>
        <v>60</v>
      </c>
      <c r="W58" s="381"/>
      <c r="X58" s="206">
        <f>SUM(X59:X61)</f>
        <v>340</v>
      </c>
      <c r="Y58" s="8"/>
    </row>
    <row r="59" spans="1:34" ht="66.95" customHeight="1" thickBot="1" x14ac:dyDescent="0.25">
      <c r="A59" s="10" t="s">
        <v>57</v>
      </c>
      <c r="B59" s="84" t="s">
        <v>94</v>
      </c>
      <c r="C59" s="10">
        <v>8</v>
      </c>
      <c r="D59" s="16"/>
      <c r="E59" s="10"/>
      <c r="F59" s="10">
        <f>G59+H59</f>
        <v>154</v>
      </c>
      <c r="G59" s="10">
        <v>6</v>
      </c>
      <c r="H59" s="10">
        <v>148</v>
      </c>
      <c r="I59" s="378">
        <v>64</v>
      </c>
      <c r="J59" s="379"/>
      <c r="K59" s="10">
        <v>62</v>
      </c>
      <c r="L59" s="13"/>
      <c r="M59" s="13">
        <v>6</v>
      </c>
      <c r="N59" s="113">
        <v>16</v>
      </c>
      <c r="O59" s="13"/>
      <c r="P59" s="378"/>
      <c r="Q59" s="379"/>
      <c r="R59" s="25"/>
      <c r="S59" s="16"/>
      <c r="T59" s="16"/>
      <c r="U59" s="16"/>
      <c r="V59" s="378">
        <v>60</v>
      </c>
      <c r="W59" s="379"/>
      <c r="X59" s="9">
        <v>88</v>
      </c>
      <c r="Y59" s="8"/>
    </row>
    <row r="60" spans="1:34" ht="27.6" customHeight="1" thickBot="1" x14ac:dyDescent="0.25">
      <c r="A60" s="9" t="s">
        <v>58</v>
      </c>
      <c r="B60" s="71" t="s">
        <v>48</v>
      </c>
      <c r="C60" s="10"/>
      <c r="D60" s="16">
        <v>8</v>
      </c>
      <c r="E60" s="10"/>
      <c r="F60" s="10">
        <v>108</v>
      </c>
      <c r="G60" s="10"/>
      <c r="H60" s="10">
        <v>108</v>
      </c>
      <c r="I60" s="16"/>
      <c r="J60" s="16"/>
      <c r="K60" s="10"/>
      <c r="L60" s="13">
        <v>108</v>
      </c>
      <c r="M60" s="13"/>
      <c r="N60" s="113"/>
      <c r="O60" s="13"/>
      <c r="P60" s="24"/>
      <c r="Q60" s="29"/>
      <c r="R60" s="25"/>
      <c r="S60" s="27"/>
      <c r="T60" s="16"/>
      <c r="U60" s="16"/>
      <c r="V60" s="16"/>
      <c r="W60" s="16"/>
      <c r="X60" s="9">
        <v>108</v>
      </c>
      <c r="Y60" s="8"/>
    </row>
    <row r="61" spans="1:34" ht="30.95" customHeight="1" thickBot="1" x14ac:dyDescent="0.25">
      <c r="A61" s="20" t="s">
        <v>59</v>
      </c>
      <c r="B61" s="23" t="s">
        <v>50</v>
      </c>
      <c r="C61" s="10"/>
      <c r="D61" s="16">
        <v>8</v>
      </c>
      <c r="E61" s="10"/>
      <c r="F61" s="10">
        <v>144</v>
      </c>
      <c r="G61" s="10"/>
      <c r="H61" s="10">
        <v>144</v>
      </c>
      <c r="I61" s="16"/>
      <c r="J61" s="16"/>
      <c r="K61" s="10"/>
      <c r="L61" s="13">
        <v>144</v>
      </c>
      <c r="M61" s="13"/>
      <c r="N61" s="113"/>
      <c r="O61" s="13"/>
      <c r="P61" s="24"/>
      <c r="Q61" s="29"/>
      <c r="R61" s="25"/>
      <c r="S61" s="16"/>
      <c r="T61" s="16"/>
      <c r="U61" s="16"/>
      <c r="V61" s="16"/>
      <c r="W61" s="16"/>
      <c r="X61" s="9">
        <v>144</v>
      </c>
      <c r="Y61" s="8"/>
    </row>
    <row r="62" spans="1:34" ht="51.75" customHeight="1" thickBot="1" x14ac:dyDescent="0.25">
      <c r="A62" s="194" t="s">
        <v>60</v>
      </c>
      <c r="B62" s="198" t="s">
        <v>95</v>
      </c>
      <c r="C62" s="190">
        <v>1</v>
      </c>
      <c r="D62" s="203">
        <v>3</v>
      </c>
      <c r="E62" s="192"/>
      <c r="F62" s="190">
        <f>F63+F64+F65+F66</f>
        <v>504</v>
      </c>
      <c r="G62" s="190">
        <f>G63+G64+G65</f>
        <v>12</v>
      </c>
      <c r="H62" s="190">
        <f>H63+H64+H65+H66</f>
        <v>492</v>
      </c>
      <c r="I62" s="203">
        <f>I63+I64</f>
        <v>70</v>
      </c>
      <c r="J62" s="203"/>
      <c r="K62" s="190">
        <f>K63+K64</f>
        <v>70</v>
      </c>
      <c r="L62" s="195">
        <f>L65+L66</f>
        <v>324</v>
      </c>
      <c r="M62" s="195">
        <f>M63+M64</f>
        <v>12</v>
      </c>
      <c r="N62" s="200">
        <v>16</v>
      </c>
      <c r="O62" s="201"/>
      <c r="P62" s="207"/>
      <c r="Q62" s="208"/>
      <c r="R62" s="193"/>
      <c r="S62" s="199"/>
      <c r="T62" s="199"/>
      <c r="U62" s="199"/>
      <c r="V62" s="203">
        <f>SUM(V63:V66)</f>
        <v>40</v>
      </c>
      <c r="W62" s="203"/>
      <c r="X62" s="206">
        <f>X63+X64+X65+X66</f>
        <v>452</v>
      </c>
      <c r="Y62" s="8"/>
    </row>
    <row r="63" spans="1:34" ht="54" customHeight="1" thickBot="1" x14ac:dyDescent="0.25">
      <c r="A63" s="245" t="s">
        <v>61</v>
      </c>
      <c r="B63" s="84" t="s">
        <v>96</v>
      </c>
      <c r="C63" s="246"/>
      <c r="D63" s="247">
        <v>8</v>
      </c>
      <c r="E63" s="248"/>
      <c r="F63" s="248">
        <f>G63+H63</f>
        <v>104</v>
      </c>
      <c r="G63" s="248">
        <v>6</v>
      </c>
      <c r="H63" s="248">
        <v>98</v>
      </c>
      <c r="I63" s="247">
        <v>46</v>
      </c>
      <c r="J63" s="247"/>
      <c r="K63" s="248">
        <v>46</v>
      </c>
      <c r="L63" s="246"/>
      <c r="M63" s="246">
        <v>6</v>
      </c>
      <c r="N63" s="249"/>
      <c r="O63" s="246"/>
      <c r="P63" s="250"/>
      <c r="Q63" s="251"/>
      <c r="R63" s="252"/>
      <c r="S63" s="253"/>
      <c r="T63" s="247"/>
      <c r="U63" s="247"/>
      <c r="V63" s="247">
        <v>40</v>
      </c>
      <c r="W63" s="247"/>
      <c r="X63" s="254">
        <v>58</v>
      </c>
      <c r="Y63" s="8"/>
    </row>
    <row r="64" spans="1:34" ht="43.5" customHeight="1" thickBot="1" x14ac:dyDescent="0.25">
      <c r="A64" s="35" t="s">
        <v>62</v>
      </c>
      <c r="B64" s="85" t="s">
        <v>97</v>
      </c>
      <c r="C64" s="10">
        <v>8</v>
      </c>
      <c r="D64" s="16"/>
      <c r="E64" s="10"/>
      <c r="F64" s="10">
        <f>G64+H64</f>
        <v>76</v>
      </c>
      <c r="G64" s="10">
        <v>6</v>
      </c>
      <c r="H64" s="10">
        <v>70</v>
      </c>
      <c r="I64" s="16">
        <v>24</v>
      </c>
      <c r="J64" s="16"/>
      <c r="K64" s="10">
        <v>24</v>
      </c>
      <c r="L64" s="13"/>
      <c r="M64" s="13">
        <v>6</v>
      </c>
      <c r="N64" s="111">
        <v>16</v>
      </c>
      <c r="O64" s="22"/>
      <c r="P64" s="36"/>
      <c r="Q64" s="29"/>
      <c r="R64" s="25"/>
      <c r="S64" s="27"/>
      <c r="T64" s="16"/>
      <c r="U64" s="16"/>
      <c r="V64" s="16"/>
      <c r="W64" s="16"/>
      <c r="X64" s="9">
        <v>70</v>
      </c>
      <c r="Y64" s="8"/>
    </row>
    <row r="65" spans="1:26" ht="23.45" customHeight="1" thickBot="1" x14ac:dyDescent="0.25">
      <c r="A65" s="9" t="s">
        <v>63</v>
      </c>
      <c r="B65" s="348" t="s">
        <v>48</v>
      </c>
      <c r="C65" s="10"/>
      <c r="D65" s="16">
        <v>8</v>
      </c>
      <c r="E65" s="10"/>
      <c r="F65" s="10">
        <v>144</v>
      </c>
      <c r="G65" s="10"/>
      <c r="H65" s="10">
        <v>144</v>
      </c>
      <c r="I65" s="27"/>
      <c r="J65" s="27"/>
      <c r="K65" s="9"/>
      <c r="L65" s="6">
        <v>144</v>
      </c>
      <c r="M65" s="26"/>
      <c r="N65" s="111"/>
      <c r="O65" s="37"/>
      <c r="P65" s="38"/>
      <c r="Q65" s="16"/>
      <c r="R65" s="16"/>
      <c r="S65" s="16"/>
      <c r="T65" s="16"/>
      <c r="U65" s="16"/>
      <c r="V65" s="16"/>
      <c r="W65" s="16"/>
      <c r="X65" s="9">
        <v>144</v>
      </c>
      <c r="Y65" s="8"/>
    </row>
    <row r="66" spans="1:26" ht="30" customHeight="1" thickBot="1" x14ac:dyDescent="0.25">
      <c r="A66" s="122" t="s">
        <v>64</v>
      </c>
      <c r="B66" s="123" t="s">
        <v>50</v>
      </c>
      <c r="C66" s="124"/>
      <c r="D66" s="125">
        <v>8</v>
      </c>
      <c r="E66" s="122"/>
      <c r="F66" s="126">
        <v>180</v>
      </c>
      <c r="G66" s="124"/>
      <c r="H66" s="142">
        <v>180</v>
      </c>
      <c r="I66" s="333"/>
      <c r="J66" s="349"/>
      <c r="K66" s="128"/>
      <c r="L66" s="122">
        <v>180</v>
      </c>
      <c r="M66" s="122"/>
      <c r="N66" s="129"/>
      <c r="O66" s="130"/>
      <c r="P66" s="127"/>
      <c r="Q66" s="125"/>
      <c r="R66" s="131"/>
      <c r="S66" s="131"/>
      <c r="T66" s="125"/>
      <c r="U66" s="125"/>
      <c r="V66" s="125"/>
      <c r="W66" s="125"/>
      <c r="X66" s="122">
        <v>180</v>
      </c>
      <c r="Y66" s="8"/>
    </row>
    <row r="67" spans="1:26" ht="19.5" hidden="1" customHeight="1" x14ac:dyDescent="0.2">
      <c r="A67" s="39"/>
      <c r="B67" s="40"/>
      <c r="C67" s="19"/>
      <c r="D67" s="18"/>
      <c r="E67" s="6"/>
      <c r="F67" s="6">
        <f>SUM(F47:F66)</f>
        <v>5380</v>
      </c>
      <c r="G67" s="99"/>
      <c r="H67" s="92"/>
      <c r="I67" s="116"/>
      <c r="J67" s="116"/>
      <c r="K67" s="117"/>
      <c r="L67" s="118"/>
      <c r="M67" s="19"/>
      <c r="N67" s="119"/>
      <c r="O67" s="120"/>
      <c r="P67" s="121"/>
      <c r="Q67" s="25"/>
      <c r="R67" s="41"/>
      <c r="S67" s="42"/>
      <c r="T67" s="25"/>
      <c r="U67" s="25"/>
      <c r="V67" s="25"/>
      <c r="W67" s="25"/>
      <c r="X67" s="10"/>
      <c r="Y67" s="8"/>
    </row>
    <row r="68" spans="1:26" ht="21" customHeight="1" thickTop="1" thickBot="1" x14ac:dyDescent="0.25">
      <c r="A68" s="443" t="s">
        <v>10</v>
      </c>
      <c r="B68" s="444"/>
      <c r="C68" s="209">
        <f>C11+C33+C44</f>
        <v>9</v>
      </c>
      <c r="D68" s="210">
        <f>D11+D33+D44</f>
        <v>35</v>
      </c>
      <c r="E68" s="210"/>
      <c r="F68" s="210">
        <f>F11+F33+F44</f>
        <v>5832</v>
      </c>
      <c r="G68" s="210">
        <f>G11+G33+G44</f>
        <v>108</v>
      </c>
      <c r="H68" s="210">
        <f>H11+H33+H44</f>
        <v>5724</v>
      </c>
      <c r="I68" s="210">
        <f>I11+I33+I44</f>
        <v>1724</v>
      </c>
      <c r="J68" s="210"/>
      <c r="K68" s="210">
        <f>K11+K33+K44</f>
        <v>1914</v>
      </c>
      <c r="L68" s="210">
        <f>L44</f>
        <v>1800</v>
      </c>
      <c r="M68" s="210">
        <f>M11+M33+M44</f>
        <v>100</v>
      </c>
      <c r="N68" s="211">
        <f>N11+N33+N44</f>
        <v>148</v>
      </c>
      <c r="O68" s="185">
        <f>O11+O33</f>
        <v>612</v>
      </c>
      <c r="P68" s="181" t="e">
        <f>P46+P51+#REF!+P58+P62</f>
        <v>#REF!</v>
      </c>
      <c r="Q68" s="181">
        <f>Q11+Q33+P44</f>
        <v>828</v>
      </c>
      <c r="R68" s="185">
        <f>R11+R33</f>
        <v>612</v>
      </c>
      <c r="S68" s="181">
        <f>S11+S33+S44</f>
        <v>828</v>
      </c>
      <c r="T68" s="181">
        <f>T33+T44</f>
        <v>612</v>
      </c>
      <c r="U68" s="181">
        <f>U33+U44</f>
        <v>828</v>
      </c>
      <c r="V68" s="373">
        <f>V33+V44</f>
        <v>612</v>
      </c>
      <c r="W68" s="374"/>
      <c r="X68" s="181">
        <f>X44</f>
        <v>792</v>
      </c>
      <c r="Y68" s="43"/>
    </row>
    <row r="69" spans="1:26" ht="26.25" customHeight="1" thickTop="1" thickBot="1" x14ac:dyDescent="0.25">
      <c r="A69" s="72" t="s">
        <v>65</v>
      </c>
      <c r="B69" s="61" t="s">
        <v>66</v>
      </c>
      <c r="C69" s="50"/>
      <c r="D69" s="50"/>
      <c r="E69" s="50"/>
      <c r="F69" s="350">
        <v>72</v>
      </c>
      <c r="G69" s="51"/>
      <c r="H69" s="10"/>
      <c r="I69" s="132"/>
      <c r="J69" s="133"/>
      <c r="K69" s="54"/>
      <c r="L69" s="51"/>
      <c r="M69" s="51"/>
      <c r="N69" s="115"/>
      <c r="O69" s="53"/>
      <c r="P69" s="55"/>
      <c r="Q69" s="51"/>
      <c r="R69" s="46"/>
      <c r="S69" s="46"/>
      <c r="T69" s="46"/>
      <c r="U69" s="46"/>
      <c r="V69" s="46"/>
      <c r="W69" s="47"/>
      <c r="X69" s="117" t="s">
        <v>67</v>
      </c>
      <c r="Y69" s="344"/>
    </row>
    <row r="70" spans="1:26" ht="26.25" customHeight="1" thickBot="1" x14ac:dyDescent="0.25">
      <c r="A70" s="48"/>
      <c r="B70" s="49"/>
      <c r="C70" s="50"/>
      <c r="D70" s="50"/>
      <c r="E70" s="51"/>
      <c r="F70" s="52">
        <f>F68+F69</f>
        <v>5904</v>
      </c>
      <c r="G70" s="51"/>
      <c r="H70" s="7"/>
      <c r="I70" s="50"/>
      <c r="J70" s="53"/>
      <c r="K70" s="54"/>
      <c r="L70" s="51"/>
      <c r="M70" s="51"/>
      <c r="N70" s="115"/>
      <c r="O70" s="259"/>
      <c r="P70" s="260"/>
      <c r="Q70" s="261"/>
      <c r="R70" s="262"/>
      <c r="S70" s="262"/>
      <c r="T70" s="262"/>
      <c r="U70" s="44"/>
      <c r="V70" s="44"/>
      <c r="W70" s="45"/>
      <c r="X70" s="345"/>
      <c r="Y70" s="346"/>
    </row>
    <row r="71" spans="1:26" ht="27.75" customHeight="1" thickBot="1" x14ac:dyDescent="0.25">
      <c r="A71" s="441" t="s">
        <v>78</v>
      </c>
      <c r="B71" s="439"/>
      <c r="C71" s="439"/>
      <c r="D71" s="439"/>
      <c r="E71" s="440"/>
      <c r="F71" s="56"/>
      <c r="G71" s="445" t="s">
        <v>10</v>
      </c>
      <c r="H71" s="449" t="s">
        <v>68</v>
      </c>
      <c r="I71" s="450"/>
      <c r="J71" s="450"/>
      <c r="K71" s="446"/>
      <c r="L71" s="382"/>
      <c r="M71" s="448"/>
      <c r="N71" s="492"/>
      <c r="O71" s="490">
        <v>612</v>
      </c>
      <c r="P71" s="494">
        <v>828</v>
      </c>
      <c r="Q71" s="495"/>
      <c r="R71" s="497">
        <f>R68</f>
        <v>612</v>
      </c>
      <c r="S71" s="497">
        <v>720</v>
      </c>
      <c r="T71" s="273">
        <v>360</v>
      </c>
      <c r="U71" s="5">
        <v>252</v>
      </c>
      <c r="V71" s="494">
        <v>324</v>
      </c>
      <c r="W71" s="499"/>
      <c r="X71" s="485">
        <v>216</v>
      </c>
      <c r="Y71" s="513"/>
    </row>
    <row r="72" spans="1:26" ht="13.5" hidden="1" customHeight="1" x14ac:dyDescent="0.25">
      <c r="A72" s="442" t="s">
        <v>69</v>
      </c>
      <c r="B72" s="439"/>
      <c r="C72" s="439"/>
      <c r="D72" s="439"/>
      <c r="E72" s="440"/>
      <c r="F72" s="56"/>
      <c r="G72" s="446"/>
      <c r="H72" s="451"/>
      <c r="I72" s="436"/>
      <c r="J72" s="436"/>
      <c r="K72" s="437"/>
      <c r="L72" s="57"/>
      <c r="M72" s="57"/>
      <c r="N72" s="111"/>
      <c r="O72" s="491"/>
      <c r="P72" s="496"/>
      <c r="Q72" s="491"/>
      <c r="R72" s="498"/>
      <c r="S72" s="498"/>
      <c r="T72" s="274">
        <f>SUM(T71)</f>
        <v>360</v>
      </c>
      <c r="U72" s="274">
        <f>SUM(U71)</f>
        <v>252</v>
      </c>
      <c r="V72" s="496"/>
      <c r="W72" s="500"/>
      <c r="X72" s="486"/>
      <c r="Y72" s="511"/>
    </row>
    <row r="73" spans="1:26" ht="27" customHeight="1" thickBot="1" x14ac:dyDescent="0.25">
      <c r="A73" s="441" t="s">
        <v>70</v>
      </c>
      <c r="B73" s="439"/>
      <c r="C73" s="439"/>
      <c r="D73" s="439"/>
      <c r="E73" s="440"/>
      <c r="F73" s="56"/>
      <c r="G73" s="446"/>
      <c r="H73" s="447" t="s">
        <v>71</v>
      </c>
      <c r="I73" s="448"/>
      <c r="J73" s="448"/>
      <c r="K73" s="379"/>
      <c r="L73" s="382"/>
      <c r="M73" s="448"/>
      <c r="N73" s="492"/>
      <c r="O73" s="275"/>
      <c r="P73" s="487"/>
      <c r="Q73" s="493"/>
      <c r="R73" s="276"/>
      <c r="S73" s="276">
        <v>108</v>
      </c>
      <c r="T73" s="276">
        <v>252</v>
      </c>
      <c r="U73" s="276">
        <v>144</v>
      </c>
      <c r="V73" s="487">
        <v>144</v>
      </c>
      <c r="W73" s="488"/>
      <c r="X73" s="484">
        <v>252</v>
      </c>
      <c r="Y73" s="512"/>
    </row>
    <row r="74" spans="1:26" ht="28.5" customHeight="1" thickBot="1" x14ac:dyDescent="0.25">
      <c r="A74" s="441" t="s">
        <v>72</v>
      </c>
      <c r="B74" s="439"/>
      <c r="C74" s="439"/>
      <c r="D74" s="439"/>
      <c r="E74" s="440"/>
      <c r="F74" s="56"/>
      <c r="G74" s="446"/>
      <c r="H74" s="447" t="s">
        <v>73</v>
      </c>
      <c r="I74" s="448"/>
      <c r="J74" s="448"/>
      <c r="K74" s="379"/>
      <c r="L74" s="382"/>
      <c r="M74" s="448"/>
      <c r="N74" s="492"/>
      <c r="O74" s="275"/>
      <c r="P74" s="487"/>
      <c r="Q74" s="493"/>
      <c r="R74" s="276"/>
      <c r="S74" s="276"/>
      <c r="T74" s="276"/>
      <c r="U74" s="276">
        <v>432</v>
      </c>
      <c r="V74" s="487">
        <v>144</v>
      </c>
      <c r="W74" s="488"/>
      <c r="X74" s="484">
        <v>324</v>
      </c>
      <c r="Y74" s="512"/>
    </row>
    <row r="75" spans="1:26" ht="21.75" customHeight="1" thickBot="1" x14ac:dyDescent="0.25">
      <c r="A75" s="438" t="s">
        <v>74</v>
      </c>
      <c r="B75" s="439"/>
      <c r="C75" s="439"/>
      <c r="D75" s="439"/>
      <c r="E75" s="440"/>
      <c r="F75" s="56"/>
      <c r="G75" s="446"/>
      <c r="H75" s="447" t="s">
        <v>75</v>
      </c>
      <c r="I75" s="448"/>
      <c r="J75" s="448"/>
      <c r="K75" s="379"/>
      <c r="L75" s="382"/>
      <c r="M75" s="448"/>
      <c r="N75" s="492"/>
      <c r="O75" s="275"/>
      <c r="P75" s="487"/>
      <c r="Q75" s="493"/>
      <c r="R75" s="276">
        <v>1</v>
      </c>
      <c r="S75" s="276">
        <v>3</v>
      </c>
      <c r="T75" s="276">
        <v>1</v>
      </c>
      <c r="U75" s="276">
        <v>1</v>
      </c>
      <c r="V75" s="487">
        <v>1</v>
      </c>
      <c r="W75" s="488"/>
      <c r="X75" s="484">
        <v>2</v>
      </c>
      <c r="Y75" s="512"/>
    </row>
    <row r="76" spans="1:26" ht="23.25" customHeight="1" thickBot="1" x14ac:dyDescent="0.25">
      <c r="A76" s="435"/>
      <c r="B76" s="436"/>
      <c r="C76" s="436"/>
      <c r="D76" s="436"/>
      <c r="E76" s="437"/>
      <c r="F76" s="58"/>
      <c r="G76" s="437"/>
      <c r="H76" s="447" t="s">
        <v>76</v>
      </c>
      <c r="I76" s="448"/>
      <c r="J76" s="448"/>
      <c r="K76" s="379"/>
      <c r="L76" s="382"/>
      <c r="M76" s="448"/>
      <c r="N76" s="492"/>
      <c r="O76" s="275">
        <v>2</v>
      </c>
      <c r="P76" s="487">
        <v>3</v>
      </c>
      <c r="Q76" s="493"/>
      <c r="R76" s="276">
        <v>5</v>
      </c>
      <c r="S76" s="276">
        <v>5</v>
      </c>
      <c r="T76" s="276">
        <v>3</v>
      </c>
      <c r="U76" s="276">
        <v>3</v>
      </c>
      <c r="V76" s="487">
        <v>5</v>
      </c>
      <c r="W76" s="488"/>
      <c r="X76" s="489">
        <v>5</v>
      </c>
      <c r="Y76" s="514"/>
      <c r="Z76">
        <f>O76+P76+R76+S76+T76+U76+V76+X76</f>
        <v>31</v>
      </c>
    </row>
    <row r="77" spans="1:26" ht="11.25" customHeight="1" x14ac:dyDescent="0.2"/>
    <row r="78" spans="1:26" ht="11.25" customHeight="1" x14ac:dyDescent="0.2"/>
    <row r="79" spans="1:26" ht="11.25" customHeight="1" x14ac:dyDescent="0.2"/>
    <row r="80" spans="1:26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</sheetData>
  <mergeCells count="133">
    <mergeCell ref="Y1:Y2"/>
    <mergeCell ref="V17:W17"/>
    <mergeCell ref="V18:W18"/>
    <mergeCell ref="R4:S4"/>
    <mergeCell ref="Y5:Y9"/>
    <mergeCell ref="T4:U4"/>
    <mergeCell ref="T5:T9"/>
    <mergeCell ref="U5:U9"/>
    <mergeCell ref="V14:W14"/>
    <mergeCell ref="V16:W16"/>
    <mergeCell ref="V13:W13"/>
    <mergeCell ref="V5:W9"/>
    <mergeCell ref="X74:Y74"/>
    <mergeCell ref="X71:Y72"/>
    <mergeCell ref="X73:Y73"/>
    <mergeCell ref="V76:W76"/>
    <mergeCell ref="X76:Y76"/>
    <mergeCell ref="V75:W75"/>
    <mergeCell ref="X75:Y75"/>
    <mergeCell ref="O71:O72"/>
    <mergeCell ref="L71:N71"/>
    <mergeCell ref="L74:N74"/>
    <mergeCell ref="L75:N75"/>
    <mergeCell ref="L76:N76"/>
    <mergeCell ref="P76:Q76"/>
    <mergeCell ref="P75:Q75"/>
    <mergeCell ref="P74:Q74"/>
    <mergeCell ref="L73:N73"/>
    <mergeCell ref="P73:Q73"/>
    <mergeCell ref="P71:Q72"/>
    <mergeCell ref="R71:R72"/>
    <mergeCell ref="S71:S72"/>
    <mergeCell ref="V74:W74"/>
    <mergeCell ref="V73:W73"/>
    <mergeCell ref="V71:W72"/>
    <mergeCell ref="I58:J58"/>
    <mergeCell ref="I59:J59"/>
    <mergeCell ref="P58:Q58"/>
    <mergeCell ref="P59:Q59"/>
    <mergeCell ref="V58:W58"/>
    <mergeCell ref="V59:W59"/>
    <mergeCell ref="E3:E9"/>
    <mergeCell ref="A1:A9"/>
    <mergeCell ref="B1:B9"/>
    <mergeCell ref="C1:E2"/>
    <mergeCell ref="D3:D9"/>
    <mergeCell ref="C3:C9"/>
    <mergeCell ref="I37:J37"/>
    <mergeCell ref="I36:J36"/>
    <mergeCell ref="I39:J39"/>
    <mergeCell ref="I40:J40"/>
    <mergeCell ref="I44:J44"/>
    <mergeCell ref="V27:W27"/>
    <mergeCell ref="V28:W28"/>
    <mergeCell ref="V22:W22"/>
    <mergeCell ref="O4:Q4"/>
    <mergeCell ref="O1:X3"/>
    <mergeCell ref="O5:O9"/>
    <mergeCell ref="V19:W19"/>
    <mergeCell ref="A76:E76"/>
    <mergeCell ref="A75:E75"/>
    <mergeCell ref="A71:E71"/>
    <mergeCell ref="A72:E72"/>
    <mergeCell ref="A73:E73"/>
    <mergeCell ref="A74:E74"/>
    <mergeCell ref="A68:B68"/>
    <mergeCell ref="G71:G76"/>
    <mergeCell ref="H73:K73"/>
    <mergeCell ref="H71:K72"/>
    <mergeCell ref="H75:K75"/>
    <mergeCell ref="H76:K76"/>
    <mergeCell ref="H74:K74"/>
    <mergeCell ref="P57:Q57"/>
    <mergeCell ref="P52:Q52"/>
    <mergeCell ref="P56:Q56"/>
    <mergeCell ref="P46:Q46"/>
    <mergeCell ref="P51:Q51"/>
    <mergeCell ref="P48:Q48"/>
    <mergeCell ref="P50:Q50"/>
    <mergeCell ref="P44:Q44"/>
    <mergeCell ref="P49:Q49"/>
    <mergeCell ref="I5:J9"/>
    <mergeCell ref="I10:J10"/>
    <mergeCell ref="L4:L9"/>
    <mergeCell ref="K5:K9"/>
    <mergeCell ref="G3:G9"/>
    <mergeCell ref="C34:C35"/>
    <mergeCell ref="I56:J56"/>
    <mergeCell ref="I57:J57"/>
    <mergeCell ref="I51:J51"/>
    <mergeCell ref="I49:J49"/>
    <mergeCell ref="I34:J34"/>
    <mergeCell ref="I52:J52"/>
    <mergeCell ref="I50:J50"/>
    <mergeCell ref="I46:J46"/>
    <mergeCell ref="I45:J45"/>
    <mergeCell ref="I48:J48"/>
    <mergeCell ref="F3:F9"/>
    <mergeCell ref="V40:W40"/>
    <mergeCell ref="P36:Q36"/>
    <mergeCell ref="P37:Q37"/>
    <mergeCell ref="V36:W36"/>
    <mergeCell ref="V37:W37"/>
    <mergeCell ref="P34:Q34"/>
    <mergeCell ref="M4:M9"/>
    <mergeCell ref="N4:N9"/>
    <mergeCell ref="V23:W23"/>
    <mergeCell ref="V25:W25"/>
    <mergeCell ref="V26:W26"/>
    <mergeCell ref="F1:N2"/>
    <mergeCell ref="Q5:Q9"/>
    <mergeCell ref="R5:R9"/>
    <mergeCell ref="S5:S9"/>
    <mergeCell ref="X5:X9"/>
    <mergeCell ref="I4:K4"/>
    <mergeCell ref="H4:H9"/>
    <mergeCell ref="V68:W68"/>
    <mergeCell ref="V44:W44"/>
    <mergeCell ref="V34:W34"/>
    <mergeCell ref="V50:W50"/>
    <mergeCell ref="V51:W51"/>
    <mergeCell ref="V57:W57"/>
    <mergeCell ref="V46:W46"/>
    <mergeCell ref="V48:W48"/>
    <mergeCell ref="V49:W49"/>
    <mergeCell ref="V52:W52"/>
    <mergeCell ref="V56:W56"/>
    <mergeCell ref="I33:J33"/>
    <mergeCell ref="V29:W29"/>
    <mergeCell ref="V33:W33"/>
    <mergeCell ref="P40:Q40"/>
    <mergeCell ref="P39:Q39"/>
    <mergeCell ref="V39:W3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User</cp:lastModifiedBy>
  <cp:lastPrinted>2023-08-17T05:44:56Z</cp:lastPrinted>
  <dcterms:created xsi:type="dcterms:W3CDTF">2017-09-19T13:02:54Z</dcterms:created>
  <dcterms:modified xsi:type="dcterms:W3CDTF">2024-10-29T00:54:41Z</dcterms:modified>
</cp:coreProperties>
</file>